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-дневное меню 7-11 лет" sheetId="1" r:id="rId4"/>
    <sheet state="visible" name="10-дневное меню с 12 и старше" sheetId="2" r:id="rId5"/>
    <sheet state="visible" name="Лист1" sheetId="3" r:id="rId6"/>
  </sheets>
  <definedNames/>
  <calcPr/>
  <extLst>
    <ext uri="GoogleSheetsCustomDataVersion2">
      <go:sheetsCustomData xmlns:go="http://customooxmlschemas.google.com/" r:id="rId7" roundtripDataChecksum="NnTmmR8RSmXb6dwJnrtjDD2a7mxT0yaB3mWRg8nLR5Y="/>
    </ext>
  </extLst>
</workbook>
</file>

<file path=xl/sharedStrings.xml><?xml version="1.0" encoding="utf-8"?>
<sst xmlns="http://schemas.openxmlformats.org/spreadsheetml/2006/main" count="940" uniqueCount="227">
  <si>
    <t>Утверждаю:</t>
  </si>
  <si>
    <t>Директор МКОУ ШР "СОШ №124 "</t>
  </si>
  <si>
    <t>________________________________</t>
  </si>
  <si>
    <t>_________________________________</t>
  </si>
  <si>
    <t>Основное 10-дневное меню для приготовления блюд для обучающихся от 7 -11 лет</t>
  </si>
  <si>
    <t>Муниципальное казенное общеобразовательное учреждение Шелеховского района</t>
  </si>
  <si>
    <t>"Средняя общеобразовательная школа № 124   "</t>
  </si>
  <si>
    <t>(Режим обучения с понедельника по пятницу)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</si>
  <si>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</si>
  <si>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</si>
  <si>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</si>
  <si>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</si>
  <si>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</si>
  <si>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</si>
  <si>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</t>
  </si>
  <si>
    <t>Ж</t>
  </si>
  <si>
    <t>У</t>
  </si>
  <si>
    <t>Неделя 1</t>
  </si>
  <si>
    <t>День 1</t>
  </si>
  <si>
    <t>Омлет с маслом сливочным</t>
  </si>
  <si>
    <t>150\5</t>
  </si>
  <si>
    <t>340. М. 2004</t>
  </si>
  <si>
    <t>Завтрак</t>
  </si>
  <si>
    <t>Бутерброд с маслом и сыром</t>
  </si>
  <si>
    <t>30\10\5</t>
  </si>
  <si>
    <t>1. М. 2004</t>
  </si>
  <si>
    <t>Какао с молоком</t>
  </si>
  <si>
    <t>200/1</t>
  </si>
  <si>
    <t>693. М. 2004</t>
  </si>
  <si>
    <t>Хлеб пшеничный</t>
  </si>
  <si>
    <t>35\1</t>
  </si>
  <si>
    <t>ПП</t>
  </si>
  <si>
    <t xml:space="preserve">Фрукты свежие (яблоки) </t>
  </si>
  <si>
    <t>Итого за завтрак</t>
  </si>
  <si>
    <t>Обед</t>
  </si>
  <si>
    <t>Зелёный горошек конс.отварной</t>
  </si>
  <si>
    <t>10. М.2010</t>
  </si>
  <si>
    <t>Суп крестьянский с крупой,
 сметаной</t>
  </si>
  <si>
    <t>200/10</t>
  </si>
  <si>
    <t>201. М 2017</t>
  </si>
  <si>
    <t>Птица отварная (кура) для 1 блюда</t>
  </si>
  <si>
    <t>288. М 2011</t>
  </si>
  <si>
    <t>Голубец ленивый п/ф</t>
  </si>
  <si>
    <t>298. М 2011</t>
  </si>
  <si>
    <t>Соус томатный</t>
  </si>
  <si>
    <t>587. М 2004</t>
  </si>
  <si>
    <t>Макаронные изделия отварные</t>
  </si>
  <si>
    <t>516. М. 2004</t>
  </si>
  <si>
    <t>Компот из сухофруктов (смесь)</t>
  </si>
  <si>
    <t>639. М. 2004</t>
  </si>
  <si>
    <t>Хлеб ржаной</t>
  </si>
  <si>
    <t>Итого за обед</t>
  </si>
  <si>
    <t>Итого за день</t>
  </si>
  <si>
    <t>День 2</t>
  </si>
  <si>
    <t>Каша молочная их хлопьев овсянных "Геркулес" с маслом</t>
  </si>
  <si>
    <t>195\5</t>
  </si>
  <si>
    <t>182. М. 2017</t>
  </si>
  <si>
    <t>завтрак</t>
  </si>
  <si>
    <t>Бутерброд с маслом сливочным,джемом</t>
  </si>
  <si>
    <t>2. М. 2004</t>
  </si>
  <si>
    <t>Чай с сахаром</t>
  </si>
  <si>
    <t>190\10</t>
  </si>
  <si>
    <t>376. М. 2017</t>
  </si>
  <si>
    <t>Фрукты свежие (мандарины)</t>
  </si>
  <si>
    <t>Булка сдобная</t>
  </si>
  <si>
    <t>Салат из отварной свеклы</t>
  </si>
  <si>
    <t>52. М. 2017</t>
  </si>
  <si>
    <t>Рассольник "Ленинградский" с мясн.конс, сметаной</t>
  </si>
  <si>
    <t>200\20\10</t>
  </si>
  <si>
    <t>132. М 2004</t>
  </si>
  <si>
    <t>587. М. 2004</t>
  </si>
  <si>
    <t>Каша гречневая рассыпчатая</t>
  </si>
  <si>
    <t>508. М. 2004</t>
  </si>
  <si>
    <t>Бифштекс п\ф</t>
  </si>
  <si>
    <t>451. М. 2004</t>
  </si>
  <si>
    <t>Сок фруктовый пром.производства</t>
  </si>
  <si>
    <t>хлеб ржаной</t>
  </si>
  <si>
    <t>День 3</t>
  </si>
  <si>
    <t>Пельмени отварные п/ф с маслом</t>
  </si>
  <si>
    <t>392. М. 2017</t>
  </si>
  <si>
    <t>Чай с сахаром и лимоном</t>
  </si>
  <si>
    <t>183\10\7</t>
  </si>
  <si>
    <t>377. М. 2017</t>
  </si>
  <si>
    <t>Фрукты свежие (апельсины)</t>
  </si>
  <si>
    <t>Овощи свежие порционно (огурец)</t>
  </si>
  <si>
    <t>576. М.2004</t>
  </si>
  <si>
    <t>Борщ со свежей капусты и картофелем с мясн.конс и сметаной</t>
  </si>
  <si>
    <t>110. М2004</t>
  </si>
  <si>
    <t xml:space="preserve">Котлеты "Нежная" п/ф </t>
  </si>
  <si>
    <t>668. М. 2017</t>
  </si>
  <si>
    <t xml:space="preserve">Картофель отварной </t>
  </si>
  <si>
    <t>310. М. 2017</t>
  </si>
  <si>
    <t>Напиток из плодов шиповника</t>
  </si>
  <si>
    <t>705. М. 2004</t>
  </si>
  <si>
    <t>День 4</t>
  </si>
  <si>
    <t>Каша жидкая молочная из манной крупы с маслом</t>
  </si>
  <si>
    <t>181. М.2017</t>
  </si>
  <si>
    <t>Бутерброд с маслом сливочным</t>
  </si>
  <si>
    <t>30\10</t>
  </si>
  <si>
    <t>сыр порционно</t>
  </si>
  <si>
    <t>3. М. 2004</t>
  </si>
  <si>
    <t>Кондитерское изделие (зефир)</t>
  </si>
  <si>
    <t xml:space="preserve">Обед </t>
  </si>
  <si>
    <t>Овощи свежие порционно (помидор)</t>
  </si>
  <si>
    <t>576. М. 2004</t>
  </si>
  <si>
    <t>Суп картофельный с макар.изделиями с мясн.конс.</t>
  </si>
  <si>
    <t>200\20</t>
  </si>
  <si>
    <t>140. М. 2004</t>
  </si>
  <si>
    <t>Плов с курицей</t>
  </si>
  <si>
    <t>150/50</t>
  </si>
  <si>
    <t>291.М. 2017</t>
  </si>
  <si>
    <t>Компот из свежих фруктов</t>
  </si>
  <si>
    <t>342. М.2017</t>
  </si>
  <si>
    <t>Кисломолочная продукция в индивид.упаковке (снежок)</t>
  </si>
  <si>
    <t>хлеб пшеничный</t>
  </si>
  <si>
    <t xml:space="preserve">Итого за обед </t>
  </si>
  <si>
    <t>День 5</t>
  </si>
  <si>
    <t>Суп молочный с макаронными изделиями</t>
  </si>
  <si>
    <t>120. М.2017</t>
  </si>
  <si>
    <t>Булка сдобная с маслом</t>
  </si>
  <si>
    <t>50\10</t>
  </si>
  <si>
    <t>ПП, 1. М.2004</t>
  </si>
  <si>
    <t>Фрукты свежие (мандарин)</t>
  </si>
  <si>
    <t xml:space="preserve">чай со сгущенным молоком </t>
  </si>
  <si>
    <t>170\30</t>
  </si>
  <si>
    <t>Кукуруза консервированная порционно</t>
  </si>
  <si>
    <t>10. М.2011</t>
  </si>
  <si>
    <t>Щи из свежей капусты с картофелем с мясн.конс и сметаной</t>
  </si>
  <si>
    <t>124. М. 2004</t>
  </si>
  <si>
    <t xml:space="preserve">Котлеты куриные п/ф </t>
  </si>
  <si>
    <t xml:space="preserve"> Соус томатный</t>
  </si>
  <si>
    <t>587.М.2004</t>
  </si>
  <si>
    <t>Каша перловая рассыпчатая</t>
  </si>
  <si>
    <t>297. М.2004</t>
  </si>
  <si>
    <t>Компот из кураги</t>
  </si>
  <si>
    <t>348. М. 2017</t>
  </si>
  <si>
    <t>Неделя 2</t>
  </si>
  <si>
    <t>Каша пшенная молочная с маслом</t>
  </si>
  <si>
    <t>Бутерброд с маслом сливочным, джемом</t>
  </si>
  <si>
    <t xml:space="preserve">Чай с молоком </t>
  </si>
  <si>
    <t>150\50</t>
  </si>
  <si>
    <t>378. М. 2017</t>
  </si>
  <si>
    <t>Кондитерское изделие (мармелад)</t>
  </si>
  <si>
    <t>Итого по завтраку</t>
  </si>
  <si>
    <t>Суп картофельный с бобовыми</t>
  </si>
  <si>
    <t>139. М. 2004</t>
  </si>
  <si>
    <t>Тефтели из говядины п/ф с соусом томатным</t>
  </si>
  <si>
    <t>85/30</t>
  </si>
  <si>
    <t>462. М. 2004</t>
  </si>
  <si>
    <t>Картофельное пюре</t>
  </si>
  <si>
    <t>250. М. 2004</t>
  </si>
  <si>
    <t>сок фруктовый промыш. производства</t>
  </si>
  <si>
    <t>Вареники с картофелем п/ф с маслом сливочным</t>
  </si>
  <si>
    <t>195/5</t>
  </si>
  <si>
    <t>1041. М. 2017</t>
  </si>
  <si>
    <t>Батон сдобный</t>
  </si>
  <si>
    <t>377. М 2017</t>
  </si>
  <si>
    <t>Фрукты свежие (груши)</t>
  </si>
  <si>
    <t>110. М. 2004</t>
  </si>
  <si>
    <t>Каша молочная рисовая с маслом сливочным</t>
  </si>
  <si>
    <t>1 М. 2004</t>
  </si>
  <si>
    <t>Суп картофельный с рыбными консервами</t>
  </si>
  <si>
    <t>138. М. 2004</t>
  </si>
  <si>
    <t>капуста тушенная</t>
  </si>
  <si>
    <t>214. М. 2004</t>
  </si>
  <si>
    <t>котлета из говядины  п/ф</t>
  </si>
  <si>
    <t>Компот из изюма</t>
  </si>
  <si>
    <t>итого за обед</t>
  </si>
  <si>
    <t>завт</t>
  </si>
  <si>
    <t>об</t>
  </si>
  <si>
    <t>Каша молочная из риса и пшена "Дружба"</t>
  </si>
  <si>
    <t>175. М. 2017</t>
  </si>
  <si>
    <t>яйцо отварное</t>
  </si>
  <si>
    <t>213. М. 2011</t>
  </si>
  <si>
    <t>Сыр порционно</t>
  </si>
  <si>
    <t>Кондитерское изделие (вафли)</t>
  </si>
  <si>
    <t>Суп картофельный с клецками с мясными консервами</t>
  </si>
  <si>
    <t>200/20</t>
  </si>
  <si>
    <t>37. М. 2004</t>
  </si>
  <si>
    <t>Печень по -строгоновски</t>
  </si>
  <si>
    <t>70/30</t>
  </si>
  <si>
    <t>431. М. 2004</t>
  </si>
  <si>
    <t>Рис припущенный</t>
  </si>
  <si>
    <t>512. М. 2004</t>
  </si>
  <si>
    <t>норма 20-25%</t>
  </si>
  <si>
    <t>норма об 35%</t>
  </si>
  <si>
    <t>Сок промышленного производства</t>
  </si>
  <si>
    <t>347. М. 2017</t>
  </si>
  <si>
    <t>Кисломолочная продукция (йогурт)</t>
  </si>
  <si>
    <t>10. М. 2010</t>
  </si>
  <si>
    <t>Макаронные изделия отварные с сыром</t>
  </si>
  <si>
    <t>334. М. 2004</t>
  </si>
  <si>
    <t>Чай с молоком</t>
  </si>
  <si>
    <t>Фрукты свежие (бананы)</t>
  </si>
  <si>
    <t>Щи из свежей капусты с картофелем, мяс.консер, сметаной</t>
  </si>
  <si>
    <t>200\5</t>
  </si>
  <si>
    <t>392. М2017</t>
  </si>
  <si>
    <t>Сок фруктовый промышленного производства</t>
  </si>
  <si>
    <t>Среднее значение за 10 дней</t>
  </si>
  <si>
    <t>Использованная литература:</t>
  </si>
  <si>
    <t>1.Сборник технологических нормативов, рецептур блюд кулинарных изделий для предприятий общественного питания при общеобразовательных школах. 2004г.</t>
  </si>
  <si>
    <t>2."Сборник рецептур на продукцию для обучающихся во всех образовательных  учреждениях" под ред. М. П. Могильного и В. А. Тутельяна, М., 2011</t>
  </si>
  <si>
    <t>3.Сборник рецептур блюд и кулинарных изделий для питания детей в дошкольных образовательных учреждениях" под ред. М. П. Могильного и В. А. Тутельяна, М., 2010.</t>
  </si>
  <si>
    <t>4. "Сборник рецептур на продукцию для обучающихся во всех образовательных учреждениях" под ред. М. П. Могильного и В. А. Тутельяна, М., 2017.</t>
  </si>
  <si>
    <t>5. Сборник рецептур блюд и кулинарных изделий для предприятий общественного питания под ред.А.И. Здобнов, В.А. Цыганенко, М 2017</t>
  </si>
  <si>
    <t>Основное 10-дневное меню для приготовления блюд для обучающихся от 12 лет и старше</t>
  </si>
  <si>
    <t>"Средняя общеобразовательная школа № 124"</t>
  </si>
  <si>
    <t>250/10</t>
  </si>
  <si>
    <t>311. М. 2004</t>
  </si>
  <si>
    <t>30\10\10</t>
  </si>
  <si>
    <t>190/10</t>
  </si>
  <si>
    <t>220\20\10</t>
  </si>
  <si>
    <t xml:space="preserve">Котлета "Нежная" п/ф </t>
  </si>
  <si>
    <t>230\5</t>
  </si>
  <si>
    <t>181. М. 2017</t>
  </si>
  <si>
    <t>230/20</t>
  </si>
  <si>
    <t>291. М. 2017</t>
  </si>
  <si>
    <t>Кисломолочная продукция в индив.упаковке (снежок)</t>
  </si>
  <si>
    <t>Булочка сдобная</t>
  </si>
  <si>
    <t>1. М.2004</t>
  </si>
  <si>
    <t xml:space="preserve">Котлеты куринные п/ф </t>
  </si>
  <si>
    <t>297. М 2004</t>
  </si>
  <si>
    <t>Каша молочная рисовая с маслом</t>
  </si>
  <si>
    <t>Каша молочная из риса и пшена "Дружба" с маслом</t>
  </si>
  <si>
    <t>Кондитерское изделие (пряник)</t>
  </si>
  <si>
    <t>250/20</t>
  </si>
  <si>
    <t>Макаронные изделия отварные, запеченные с сыром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</si>
</sst>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₽_-;\-* #,##0.00\ _₽_-;_-* &quot;-&quot;??\ _₽_-;_-@"/>
  </numFmts>
  <fonts count="15">
    <font>
      <sz val="11.0"/>
      <color theme="1"/>
      <name val="Calibri"/>
      <scheme val="minor"/>
    </font>
    <font>
      <sz val="14.0"/>
      <color theme="1"/>
      <name val="Times New Roman"/>
    </font>
    <font>
      <sz val="16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/>
    <font>
      <b/>
      <sz val="11.0"/>
      <color theme="1"/>
      <name val="Times New Roman"/>
    </font>
    <font>
      <sz val="10.0"/>
      <color theme="1"/>
      <name val="Times New Roman"/>
    </font>
    <font>
      <b/>
      <sz val="11.0"/>
      <color theme="1"/>
      <name val="Calibri"/>
    </font>
    <font>
      <sz val="11.0"/>
      <color rgb="FF7030A0"/>
      <name val="Times New Roman"/>
    </font>
    <font>
      <sz val="11.0"/>
      <color theme="1"/>
      <name val="Calibri"/>
    </font>
    <font>
      <color theme="1"/>
      <name val="Calibri"/>
      <scheme val="minor"/>
    </font>
    <font>
      <sz val="11.0"/>
      <color rgb="FF7030A0"/>
      <name val="Calibri"/>
    </font>
    <font>
      <sz val="11.0"/>
      <color rgb="FFFF0000"/>
      <name val="Times New Roman"/>
    </font>
    <font>
      <sz val="10.0"/>
      <color rgb="FF7030A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DADADA"/>
        <bgColor rgb="FFDADADA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D965"/>
        <bgColor rgb="FFFFD965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 shrinkToFit="0" wrapText="1"/>
    </xf>
    <xf borderId="2" fillId="2" fontId="4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5" fillId="2" fontId="4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2" fontId="4" numFmtId="0" xfId="0" applyBorder="1" applyFont="1"/>
    <xf borderId="12" fillId="0" fontId="6" numFmtId="0" xfId="0" applyBorder="1" applyFont="1"/>
    <xf borderId="5" fillId="0" fontId="4" numFmtId="0" xfId="0" applyAlignment="1" applyBorder="1" applyFont="1">
      <alignment horizontal="center"/>
    </xf>
    <xf borderId="12" fillId="0" fontId="4" numFmtId="0" xfId="0" applyBorder="1" applyFont="1"/>
    <xf borderId="5" fillId="0" fontId="4" numFmtId="0" xfId="0" applyAlignment="1" applyBorder="1" applyFont="1">
      <alignment horizontal="left"/>
    </xf>
    <xf borderId="12" fillId="0" fontId="4" numFmtId="0" xfId="0" applyAlignment="1" applyBorder="1" applyFont="1">
      <alignment horizontal="center"/>
    </xf>
    <xf borderId="12" fillId="0" fontId="7" numFmtId="0" xfId="0" applyBorder="1" applyFont="1"/>
    <xf borderId="12" fillId="3" fontId="4" numFmtId="0" xfId="0" applyAlignment="1" applyBorder="1" applyFill="1" applyFont="1">
      <alignment horizontal="left"/>
    </xf>
    <xf borderId="12" fillId="3" fontId="4" numFmtId="0" xfId="0" applyBorder="1" applyFont="1"/>
    <xf borderId="5" fillId="0" fontId="4" numFmtId="0" xfId="0" applyBorder="1" applyFont="1"/>
    <xf borderId="12" fillId="0" fontId="4" numFmtId="14" xfId="0" applyAlignment="1" applyBorder="1" applyFont="1" applyNumberFormat="1">
      <alignment horizontal="center"/>
    </xf>
    <xf borderId="12" fillId="4" fontId="6" numFmtId="0" xfId="0" applyBorder="1" applyFill="1" applyFont="1"/>
    <xf borderId="5" fillId="4" fontId="6" numFmtId="0" xfId="0" applyBorder="1" applyFont="1"/>
    <xf borderId="12" fillId="4" fontId="6" numFmtId="0" xfId="0" applyAlignment="1" applyBorder="1" applyFont="1">
      <alignment horizontal="center"/>
    </xf>
    <xf borderId="12" fillId="3" fontId="6" numFmtId="0" xfId="0" applyAlignment="1" applyBorder="1" applyFont="1">
      <alignment horizontal="left"/>
    </xf>
    <xf borderId="1" fillId="0" fontId="4" numFmtId="0" xfId="0" applyBorder="1" applyFont="1"/>
    <xf borderId="12" fillId="0" fontId="4" numFmtId="0" xfId="0" applyAlignment="1" applyBorder="1" applyFont="1">
      <alignment horizontal="left"/>
    </xf>
    <xf borderId="5" fillId="4" fontId="6" numFmtId="0" xfId="0" applyAlignment="1" applyBorder="1" applyFont="1">
      <alignment horizontal="center"/>
    </xf>
    <xf borderId="12" fillId="4" fontId="8" numFmtId="0" xfId="0" applyBorder="1" applyFont="1"/>
    <xf borderId="5" fillId="4" fontId="8" numFmtId="0" xfId="0" applyBorder="1" applyFont="1"/>
    <xf borderId="1" fillId="5" fontId="4" numFmtId="0" xfId="0" applyAlignment="1" applyBorder="1" applyFill="1" applyFont="1">
      <alignment horizontal="center"/>
    </xf>
    <xf borderId="2" fillId="5" fontId="4" numFmtId="0" xfId="0" applyAlignment="1" applyBorder="1" applyFont="1">
      <alignment horizontal="center"/>
    </xf>
    <xf borderId="1" fillId="5" fontId="4" numFmtId="0" xfId="0" applyAlignment="1" applyBorder="1" applyFont="1">
      <alignment horizontal="center" shrinkToFit="0" wrapText="1"/>
    </xf>
    <xf borderId="5" fillId="5" fontId="4" numFmtId="0" xfId="0" applyAlignment="1" applyBorder="1" applyFont="1">
      <alignment horizontal="center"/>
    </xf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9" numFmtId="0" xfId="0" applyBorder="1" applyFont="1"/>
    <xf borderId="7" fillId="0" fontId="4" numFmtId="0" xfId="0" applyBorder="1" applyFont="1"/>
    <xf borderId="0" fillId="0" fontId="10" numFmtId="0" xfId="0" applyFont="1"/>
    <xf borderId="12" fillId="4" fontId="6" numFmtId="0" xfId="0" applyAlignment="1" applyBorder="1" applyFont="1">
      <alignment horizontal="right"/>
    </xf>
    <xf borderId="16" fillId="6" fontId="4" numFmtId="0" xfId="0" applyAlignment="1" applyBorder="1" applyFill="1" applyFont="1">
      <alignment horizontal="center"/>
    </xf>
    <xf borderId="5" fillId="6" fontId="4" numFmtId="0" xfId="0" applyAlignment="1" applyBorder="1" applyFont="1">
      <alignment horizontal="center"/>
    </xf>
    <xf borderId="1" fillId="6" fontId="4" numFmtId="0" xfId="0" applyAlignment="1" applyBorder="1" applyFont="1">
      <alignment horizontal="center" shrinkToFit="0" wrapText="1"/>
    </xf>
    <xf borderId="17" fillId="0" fontId="5" numFmtId="0" xfId="0" applyBorder="1" applyFont="1"/>
    <xf borderId="1" fillId="6" fontId="4" numFmtId="0" xfId="0" applyAlignment="1" applyBorder="1" applyFont="1">
      <alignment horizontal="center"/>
    </xf>
    <xf borderId="18" fillId="0" fontId="5" numFmtId="0" xfId="0" applyBorder="1" applyFont="1"/>
    <xf borderId="12" fillId="0" fontId="4" numFmtId="0" xfId="0" applyAlignment="1" applyBorder="1" applyFont="1">
      <alignment horizontal="right" shrinkToFit="0" vertical="center" wrapText="1"/>
    </xf>
    <xf borderId="8" fillId="0" fontId="4" numFmtId="0" xfId="0" applyBorder="1" applyFont="1"/>
    <xf borderId="12" fillId="3" fontId="7" numFmtId="0" xfId="0" applyBorder="1" applyFont="1"/>
    <xf borderId="5" fillId="3" fontId="4" numFmtId="0" xfId="0" applyBorder="1" applyFont="1"/>
    <xf borderId="12" fillId="3" fontId="4" numFmtId="0" xfId="0" applyAlignment="1" applyBorder="1" applyFont="1">
      <alignment horizontal="center"/>
    </xf>
    <xf borderId="19" fillId="4" fontId="6" numFmtId="0" xfId="0" applyBorder="1" applyFont="1"/>
    <xf borderId="7" fillId="0" fontId="4" numFmtId="0" xfId="0" applyAlignment="1" applyBorder="1" applyFont="1">
      <alignment horizontal="center"/>
    </xf>
    <xf borderId="5" fillId="4" fontId="4" numFmtId="0" xfId="0" applyBorder="1" applyFont="1"/>
    <xf borderId="20" fillId="4" fontId="6" numFmtId="0" xfId="0" applyBorder="1" applyFont="1"/>
    <xf borderId="5" fillId="4" fontId="4" numFmtId="0" xfId="0" applyAlignment="1" applyBorder="1" applyFont="1">
      <alignment horizontal="center"/>
    </xf>
    <xf borderId="16" fillId="6" fontId="4" numFmtId="0" xfId="0" applyAlignment="1" applyBorder="1" applyFont="1">
      <alignment horizontal="center" vertical="top"/>
    </xf>
    <xf borderId="2" fillId="5" fontId="4" numFmtId="0" xfId="0" applyAlignment="1" applyBorder="1" applyFont="1">
      <alignment horizontal="center" vertical="top"/>
    </xf>
    <xf borderId="1" fillId="5" fontId="4" numFmtId="0" xfId="0" applyAlignment="1" applyBorder="1" applyFont="1">
      <alignment horizontal="center" shrinkToFit="0" vertical="top" wrapText="1"/>
    </xf>
    <xf borderId="5" fillId="6" fontId="4" numFmtId="0" xfId="0" applyAlignment="1" applyBorder="1" applyFont="1">
      <alignment horizontal="center" vertical="top"/>
    </xf>
    <xf borderId="1" fillId="6" fontId="4" numFmtId="0" xfId="0" applyAlignment="1" applyBorder="1" applyFont="1">
      <alignment horizontal="center" shrinkToFit="0" vertical="top" wrapText="1"/>
    </xf>
    <xf borderId="1" fillId="6" fontId="4" numFmtId="0" xfId="0" applyAlignment="1" applyBorder="1" applyFont="1">
      <alignment horizontal="center" vertical="top"/>
    </xf>
    <xf borderId="2" fillId="6" fontId="4" numFmtId="0" xfId="0" applyAlignment="1" applyBorder="1" applyFont="1">
      <alignment horizontal="center" vertical="top"/>
    </xf>
    <xf borderId="0" fillId="0" fontId="11" numFmtId="0" xfId="0" applyFont="1"/>
    <xf borderId="0" fillId="0" fontId="12" numFmtId="0" xfId="0" applyFont="1"/>
    <xf borderId="21" fillId="4" fontId="6" numFmtId="0" xfId="0" applyBorder="1" applyFont="1"/>
    <xf borderId="0" fillId="0" fontId="8" numFmtId="0" xfId="0" applyFont="1"/>
    <xf borderId="1" fillId="7" fontId="6" numFmtId="0" xfId="0" applyAlignment="1" applyBorder="1" applyFill="1" applyFont="1">
      <alignment horizontal="center" shrinkToFit="0" wrapText="1"/>
    </xf>
    <xf borderId="2" fillId="7" fontId="6" numFmtId="0" xfId="0" applyAlignment="1" applyBorder="1" applyFont="1">
      <alignment horizontal="center"/>
    </xf>
    <xf borderId="1" fillId="7" fontId="6" numFmtId="0" xfId="0" applyAlignment="1" applyBorder="1" applyFont="1">
      <alignment horizontal="center"/>
    </xf>
    <xf borderId="1" fillId="7" fontId="6" numFmtId="0" xfId="0" applyAlignment="1" applyBorder="1" applyFont="1">
      <alignment horizontal="right"/>
    </xf>
    <xf borderId="0" fillId="0" fontId="10" numFmtId="0" xfId="0" applyAlignment="1" applyFont="1">
      <alignment horizontal="left"/>
    </xf>
    <xf borderId="12" fillId="0" fontId="4" numFmtId="49" xfId="0" applyAlignment="1" applyBorder="1" applyFont="1" applyNumberFormat="1">
      <alignment horizontal="center"/>
    </xf>
    <xf borderId="12" fillId="4" fontId="6" numFmtId="0" xfId="0" applyAlignment="1" applyBorder="1" applyFont="1">
      <alignment horizontal="left"/>
    </xf>
    <xf borderId="12" fillId="0" fontId="13" numFmtId="0" xfId="0" applyAlignment="1" applyBorder="1" applyFont="1">
      <alignment horizontal="left"/>
    </xf>
    <xf borderId="5" fillId="0" fontId="9" numFmtId="0" xfId="0" applyBorder="1" applyFont="1"/>
    <xf borderId="12" fillId="0" fontId="9" numFmtId="0" xfId="0" applyAlignment="1" applyBorder="1" applyFont="1">
      <alignment horizontal="center"/>
    </xf>
    <xf borderId="12" fillId="0" fontId="14" numFmtId="0" xfId="0" applyBorder="1" applyFont="1"/>
    <xf borderId="5" fillId="0" fontId="9" numFmtId="0" xfId="0" applyAlignment="1" applyBorder="1" applyFont="1">
      <alignment horizontal="left"/>
    </xf>
    <xf borderId="1" fillId="0" fontId="9" numFmtId="0" xfId="0" applyBorder="1" applyFont="1"/>
    <xf borderId="5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right" shrinkToFit="0" vertical="center" wrapText="1"/>
    </xf>
    <xf borderId="8" fillId="0" fontId="9" numFmtId="0" xfId="0" applyBorder="1" applyFont="1"/>
    <xf borderId="12" fillId="3" fontId="14" numFmtId="0" xfId="0" applyBorder="1" applyFont="1"/>
    <xf borderId="12" fillId="0" fontId="13" numFmtId="0" xfId="0" applyBorder="1" applyFont="1"/>
    <xf borderId="1" fillId="7" fontId="6" numFmtId="164" xfId="0" applyAlignment="1" applyBorder="1" applyFont="1" applyNumberFormat="1">
      <alignment horizontal="center"/>
    </xf>
    <xf borderId="1" fillId="7" fontId="6" numFmtId="2" xfId="0" applyAlignment="1" applyBorder="1" applyFont="1" applyNumberFormat="1">
      <alignment horizontal="center"/>
    </xf>
    <xf borderId="0" fillId="0" fontId="10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8.86"/>
    <col customWidth="1" min="2" max="3" width="8.71"/>
    <col customWidth="1" min="4" max="4" width="35.14"/>
    <col customWidth="1" min="5" max="6" width="10.14"/>
    <col customWidth="1" min="7" max="7" width="8.71"/>
    <col customWidth="1" min="8" max="8" width="9.43"/>
    <col customWidth="1" min="9" max="9" width="26.0"/>
    <col customWidth="1" min="10" max="10" width="16.0"/>
    <col customWidth="1" min="11" max="26" width="8.71"/>
  </cols>
  <sheetData>
    <row r="2">
      <c r="H2" s="1" t="s">
        <v>0</v>
      </c>
      <c r="I2" s="1"/>
    </row>
    <row r="3">
      <c r="H3" s="2" t="s">
        <v>1</v>
      </c>
    </row>
    <row r="4">
      <c r="H4" s="1"/>
      <c r="I4" s="1"/>
    </row>
    <row r="5">
      <c r="H5" s="1" t="s">
        <v>2</v>
      </c>
      <c r="I5" s="1"/>
    </row>
    <row r="6">
      <c r="H6" s="1" t="s">
        <v>3</v>
      </c>
      <c r="I6" s="1"/>
    </row>
    <row r="9">
      <c r="B9" s="3" t="s">
        <v>4</v>
      </c>
    </row>
    <row r="10">
      <c r="B10" s="3" t="s">
        <v>5</v>
      </c>
    </row>
    <row r="11">
      <c r="B11" s="3" t="s">
        <v>6</v>
      </c>
    </row>
    <row r="12">
      <c r="B12" s="3" t="s">
        <v>7</v>
      </c>
    </row>
    <row r="13">
      <c r="B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0" customHeight="1">
      <c r="A30" s="5" t="s">
        <v>8</v>
      </c>
      <c r="B30" s="6" t="s">
        <v>9</v>
      </c>
      <c r="C30" s="7"/>
      <c r="D30" s="8"/>
      <c r="E30" s="5" t="s">
        <v>10</v>
      </c>
      <c r="F30" s="9" t="s">
        <v>11</v>
      </c>
      <c r="G30" s="10"/>
      <c r="H30" s="11"/>
      <c r="I30" s="5" t="s">
        <v>12</v>
      </c>
      <c r="J30" s="5" t="s">
        <v>13</v>
      </c>
    </row>
    <row r="31" ht="30.75" customHeight="1">
      <c r="A31" s="12"/>
      <c r="B31" s="13"/>
      <c r="C31" s="14"/>
      <c r="D31" s="15"/>
      <c r="E31" s="12"/>
      <c r="F31" s="16" t="s">
        <v>14</v>
      </c>
      <c r="G31" s="16" t="s">
        <v>15</v>
      </c>
      <c r="H31" s="16" t="s">
        <v>16</v>
      </c>
      <c r="I31" s="12"/>
      <c r="J31" s="12"/>
    </row>
    <row r="32" ht="15.75" customHeight="1">
      <c r="A32" s="17" t="s">
        <v>17</v>
      </c>
      <c r="B32" s="18"/>
      <c r="C32" s="10"/>
      <c r="D32" s="11"/>
      <c r="E32" s="19"/>
      <c r="F32" s="19"/>
      <c r="G32" s="19"/>
      <c r="H32" s="19"/>
      <c r="I32" s="19"/>
      <c r="J32" s="19"/>
    </row>
    <row r="33" ht="15.75" customHeight="1">
      <c r="A33" s="17" t="s">
        <v>18</v>
      </c>
      <c r="B33" s="20" t="s">
        <v>19</v>
      </c>
      <c r="C33" s="10"/>
      <c r="D33" s="11"/>
      <c r="E33" s="21" t="s">
        <v>20</v>
      </c>
      <c r="F33" s="22">
        <v>12.7</v>
      </c>
      <c r="G33" s="22">
        <v>18.0</v>
      </c>
      <c r="H33" s="22">
        <v>3.3</v>
      </c>
      <c r="I33" s="19">
        <f t="shared" ref="I33:I48" si="1">SUM(F33*4+G33*9+H33*4)</f>
        <v>226</v>
      </c>
      <c r="J33" s="23" t="s">
        <v>21</v>
      </c>
    </row>
    <row r="34" ht="15.75" customHeight="1">
      <c r="A34" s="24" t="s">
        <v>22</v>
      </c>
      <c r="B34" s="25" t="s">
        <v>23</v>
      </c>
      <c r="C34" s="10"/>
      <c r="D34" s="11"/>
      <c r="E34" s="26" t="s">
        <v>24</v>
      </c>
      <c r="F34" s="22">
        <v>4.1</v>
      </c>
      <c r="G34" s="22">
        <v>9.4</v>
      </c>
      <c r="H34" s="22">
        <v>15.3</v>
      </c>
      <c r="I34" s="19">
        <f t="shared" si="1"/>
        <v>162.2</v>
      </c>
      <c r="J34" s="23" t="s">
        <v>25</v>
      </c>
    </row>
    <row r="35" ht="15.75" customHeight="1">
      <c r="A35" s="19"/>
      <c r="B35" s="25" t="s">
        <v>26</v>
      </c>
      <c r="C35" s="10"/>
      <c r="D35" s="11"/>
      <c r="E35" s="26" t="s">
        <v>27</v>
      </c>
      <c r="F35" s="22">
        <v>4.6</v>
      </c>
      <c r="G35" s="22">
        <v>3.6</v>
      </c>
      <c r="H35" s="22">
        <v>12.6</v>
      </c>
      <c r="I35" s="19">
        <f t="shared" si="1"/>
        <v>101.2</v>
      </c>
      <c r="J35" s="23" t="s">
        <v>28</v>
      </c>
    </row>
    <row r="36" ht="15.75" customHeight="1">
      <c r="A36" s="19"/>
      <c r="B36" s="20" t="s">
        <v>29</v>
      </c>
      <c r="C36" s="10"/>
      <c r="D36" s="11"/>
      <c r="E36" s="26" t="s">
        <v>30</v>
      </c>
      <c r="F36" s="22">
        <v>2.6</v>
      </c>
      <c r="G36" s="22">
        <v>0.2</v>
      </c>
      <c r="H36" s="22">
        <v>17.3</v>
      </c>
      <c r="I36" s="19">
        <f t="shared" si="1"/>
        <v>81.4</v>
      </c>
      <c r="J36" s="23" t="s">
        <v>31</v>
      </c>
    </row>
    <row r="37" ht="15.75" customHeight="1">
      <c r="A37" s="19"/>
      <c r="B37" s="20" t="s">
        <v>32</v>
      </c>
      <c r="C37" s="10"/>
      <c r="D37" s="11"/>
      <c r="E37" s="21">
        <v>180.0</v>
      </c>
      <c r="F37" s="22">
        <v>0.7</v>
      </c>
      <c r="G37" s="22">
        <v>0.7</v>
      </c>
      <c r="H37" s="22">
        <v>17.63</v>
      </c>
      <c r="I37" s="19">
        <f t="shared" si="1"/>
        <v>79.62</v>
      </c>
      <c r="J37" s="23" t="s">
        <v>31</v>
      </c>
    </row>
    <row r="38" ht="15.75" customHeight="1">
      <c r="A38" s="27" t="s">
        <v>33</v>
      </c>
      <c r="B38" s="28"/>
      <c r="C38" s="10"/>
      <c r="D38" s="11"/>
      <c r="E38" s="29">
        <v>610.0</v>
      </c>
      <c r="F38" s="27">
        <f t="shared" ref="F38:H38" si="2">SUM(F33:F37)</f>
        <v>24.7</v>
      </c>
      <c r="G38" s="27">
        <f t="shared" si="2"/>
        <v>31.9</v>
      </c>
      <c r="H38" s="27">
        <f t="shared" si="2"/>
        <v>66.13</v>
      </c>
      <c r="I38" s="27">
        <f t="shared" si="1"/>
        <v>650.42</v>
      </c>
      <c r="J38" s="30"/>
    </row>
    <row r="39" ht="15.75" customHeight="1">
      <c r="A39" s="19" t="s">
        <v>34</v>
      </c>
      <c r="B39" s="25" t="s">
        <v>35</v>
      </c>
      <c r="C39" s="10"/>
      <c r="D39" s="11"/>
      <c r="E39" s="21">
        <v>60.0</v>
      </c>
      <c r="F39" s="22">
        <v>1.7</v>
      </c>
      <c r="G39" s="22">
        <v>0.1</v>
      </c>
      <c r="H39" s="22">
        <v>3.5</v>
      </c>
      <c r="I39" s="19">
        <f t="shared" si="1"/>
        <v>21.7</v>
      </c>
      <c r="J39" s="23" t="s">
        <v>36</v>
      </c>
    </row>
    <row r="40" ht="15.75" customHeight="1">
      <c r="A40" s="19"/>
      <c r="B40" s="25" t="s">
        <v>37</v>
      </c>
      <c r="C40" s="10"/>
      <c r="D40" s="11"/>
      <c r="E40" s="21" t="s">
        <v>38</v>
      </c>
      <c r="F40" s="19">
        <v>5.44</v>
      </c>
      <c r="G40" s="19">
        <v>7.78</v>
      </c>
      <c r="H40" s="19">
        <v>18.0</v>
      </c>
      <c r="I40" s="19">
        <f t="shared" si="1"/>
        <v>163.78</v>
      </c>
      <c r="J40" s="23" t="s">
        <v>39</v>
      </c>
    </row>
    <row r="41" ht="15.75" customHeight="1">
      <c r="A41" s="19"/>
      <c r="B41" s="25" t="s">
        <v>40</v>
      </c>
      <c r="C41" s="10"/>
      <c r="D41" s="11"/>
      <c r="E41" s="21">
        <v>10.0</v>
      </c>
      <c r="F41" s="19">
        <v>1.7</v>
      </c>
      <c r="G41" s="19">
        <v>1.6</v>
      </c>
      <c r="H41" s="19">
        <v>0.04</v>
      </c>
      <c r="I41" s="19">
        <f t="shared" si="1"/>
        <v>21.36</v>
      </c>
      <c r="J41" s="23" t="s">
        <v>41</v>
      </c>
    </row>
    <row r="42" ht="15.75" customHeight="1">
      <c r="A42" s="19"/>
      <c r="B42" s="20" t="s">
        <v>42</v>
      </c>
      <c r="C42" s="10"/>
      <c r="D42" s="11"/>
      <c r="E42" s="21">
        <v>85.0</v>
      </c>
      <c r="F42" s="19">
        <v>9.95</v>
      </c>
      <c r="G42" s="19">
        <v>10.0</v>
      </c>
      <c r="H42" s="19">
        <v>12.0</v>
      </c>
      <c r="I42" s="19">
        <f t="shared" si="1"/>
        <v>177.8</v>
      </c>
      <c r="J42" s="23" t="s">
        <v>43</v>
      </c>
    </row>
    <row r="43" ht="15.75" customHeight="1">
      <c r="A43" s="19"/>
      <c r="B43" s="20" t="s">
        <v>44</v>
      </c>
      <c r="C43" s="10"/>
      <c r="D43" s="11"/>
      <c r="E43" s="21">
        <v>30.0</v>
      </c>
      <c r="F43" s="31">
        <v>0.01</v>
      </c>
      <c r="G43" s="31">
        <v>1.5</v>
      </c>
      <c r="H43" s="31">
        <v>2.5</v>
      </c>
      <c r="I43" s="19">
        <f t="shared" si="1"/>
        <v>23.54</v>
      </c>
      <c r="J43" s="23" t="s">
        <v>45</v>
      </c>
    </row>
    <row r="44" ht="15.75" customHeight="1">
      <c r="A44" s="19"/>
      <c r="B44" s="20" t="s">
        <v>46</v>
      </c>
      <c r="C44" s="10"/>
      <c r="D44" s="11"/>
      <c r="E44" s="21">
        <v>150.0</v>
      </c>
      <c r="F44" s="22">
        <v>5.4</v>
      </c>
      <c r="G44" s="22">
        <v>4.9</v>
      </c>
      <c r="H44" s="22">
        <v>32.0</v>
      </c>
      <c r="I44" s="19">
        <f t="shared" si="1"/>
        <v>193.7</v>
      </c>
      <c r="J44" s="23" t="s">
        <v>47</v>
      </c>
    </row>
    <row r="45" ht="15.75" customHeight="1">
      <c r="A45" s="19"/>
      <c r="B45" s="25" t="s">
        <v>48</v>
      </c>
      <c r="C45" s="10"/>
      <c r="D45" s="11"/>
      <c r="E45" s="21">
        <v>180.0</v>
      </c>
      <c r="F45" s="22">
        <v>0.4</v>
      </c>
      <c r="G45" s="22">
        <v>0.0</v>
      </c>
      <c r="H45" s="22">
        <v>17.8</v>
      </c>
      <c r="I45" s="19">
        <f t="shared" si="1"/>
        <v>72.8</v>
      </c>
      <c r="J45" s="23" t="s">
        <v>49</v>
      </c>
    </row>
    <row r="46" ht="15.75" customHeight="1">
      <c r="A46" s="19"/>
      <c r="B46" s="20" t="s">
        <v>29</v>
      </c>
      <c r="C46" s="10"/>
      <c r="D46" s="11"/>
      <c r="E46" s="21">
        <v>40.0</v>
      </c>
      <c r="F46" s="22">
        <v>3.04</v>
      </c>
      <c r="G46" s="22">
        <v>0.32</v>
      </c>
      <c r="H46" s="22">
        <v>19.7</v>
      </c>
      <c r="I46" s="19">
        <f t="shared" si="1"/>
        <v>93.84</v>
      </c>
      <c r="J46" s="32"/>
    </row>
    <row r="47" ht="15.75" customHeight="1">
      <c r="A47" s="19"/>
      <c r="B47" s="25" t="s">
        <v>50</v>
      </c>
      <c r="C47" s="10"/>
      <c r="D47" s="11"/>
      <c r="E47" s="21">
        <v>40.0</v>
      </c>
      <c r="F47" s="19">
        <v>2.6</v>
      </c>
      <c r="G47" s="19">
        <v>0.48</v>
      </c>
      <c r="H47" s="19">
        <v>13.4</v>
      </c>
      <c r="I47" s="19">
        <f t="shared" si="1"/>
        <v>68.32</v>
      </c>
      <c r="J47" s="32" t="s">
        <v>31</v>
      </c>
    </row>
    <row r="48" ht="15.75" customHeight="1">
      <c r="A48" s="27" t="s">
        <v>51</v>
      </c>
      <c r="B48" s="33"/>
      <c r="C48" s="10"/>
      <c r="D48" s="11"/>
      <c r="E48" s="29">
        <v>800.0</v>
      </c>
      <c r="F48" s="27">
        <f t="shared" ref="F48:H48" si="3">SUM(F39:F47)</f>
        <v>30.24</v>
      </c>
      <c r="G48" s="27">
        <f t="shared" si="3"/>
        <v>26.68</v>
      </c>
      <c r="H48" s="27">
        <f t="shared" si="3"/>
        <v>118.94</v>
      </c>
      <c r="I48" s="27">
        <f t="shared" si="1"/>
        <v>836.84</v>
      </c>
      <c r="J48" s="27"/>
    </row>
    <row r="49" ht="15.75" customHeight="1">
      <c r="A49" s="34"/>
      <c r="B49" s="35"/>
      <c r="C49" s="10"/>
      <c r="D49" s="11"/>
      <c r="E49" s="29"/>
      <c r="F49" s="34"/>
      <c r="G49" s="34"/>
      <c r="H49" s="34"/>
      <c r="I49" s="34"/>
      <c r="J49" s="34"/>
    </row>
    <row r="50" ht="15.75" customHeight="1">
      <c r="A50" s="34" t="s">
        <v>52</v>
      </c>
      <c r="B50" s="35"/>
      <c r="C50" s="10"/>
      <c r="D50" s="11"/>
      <c r="E50" s="29">
        <f t="shared" ref="E50:H50" si="4">SUM(E38+E48+E49)</f>
        <v>1410</v>
      </c>
      <c r="F50" s="27">
        <f t="shared" si="4"/>
        <v>54.94</v>
      </c>
      <c r="G50" s="27">
        <f t="shared" si="4"/>
        <v>58.58</v>
      </c>
      <c r="H50" s="27">
        <f t="shared" si="4"/>
        <v>185.07</v>
      </c>
      <c r="I50" s="27">
        <f>SUM(F50*4+G50*9+H50*4)</f>
        <v>1487.26</v>
      </c>
      <c r="J50" s="34"/>
    </row>
    <row r="51" ht="15.0" customHeight="1">
      <c r="A51" s="36" t="s">
        <v>8</v>
      </c>
      <c r="B51" s="37" t="s">
        <v>9</v>
      </c>
      <c r="C51" s="7"/>
      <c r="D51" s="8"/>
      <c r="E51" s="38" t="s">
        <v>10</v>
      </c>
      <c r="F51" s="39" t="s">
        <v>11</v>
      </c>
      <c r="G51" s="10"/>
      <c r="H51" s="11"/>
      <c r="I51" s="38" t="s">
        <v>12</v>
      </c>
      <c r="J51" s="38" t="s">
        <v>13</v>
      </c>
    </row>
    <row r="52" ht="15.75" customHeight="1">
      <c r="A52" s="40"/>
      <c r="B52" s="41"/>
      <c r="D52" s="42"/>
      <c r="E52" s="40"/>
      <c r="F52" s="36" t="s">
        <v>14</v>
      </c>
      <c r="G52" s="36" t="s">
        <v>15</v>
      </c>
      <c r="H52" s="36" t="s">
        <v>16</v>
      </c>
      <c r="I52" s="40"/>
      <c r="J52" s="40"/>
    </row>
    <row r="53" ht="15.0" customHeight="1">
      <c r="A53" s="12"/>
      <c r="B53" s="13"/>
      <c r="C53" s="14"/>
      <c r="D53" s="15"/>
      <c r="E53" s="12"/>
      <c r="F53" s="12"/>
      <c r="G53" s="12"/>
      <c r="H53" s="12"/>
      <c r="I53" s="12"/>
      <c r="J53" s="12"/>
    </row>
    <row r="54" ht="15.75" customHeight="1">
      <c r="A54" s="17" t="s">
        <v>17</v>
      </c>
      <c r="B54" s="25"/>
      <c r="C54" s="10"/>
      <c r="D54" s="11"/>
      <c r="E54" s="19"/>
      <c r="F54" s="19"/>
      <c r="G54" s="19"/>
      <c r="H54" s="19"/>
      <c r="I54" s="19"/>
      <c r="J54" s="19"/>
    </row>
    <row r="55" ht="15.75" customHeight="1">
      <c r="A55" s="17" t="s">
        <v>53</v>
      </c>
      <c r="B55" s="25" t="s">
        <v>54</v>
      </c>
      <c r="C55" s="10"/>
      <c r="D55" s="11"/>
      <c r="E55" s="21" t="s">
        <v>55</v>
      </c>
      <c r="F55" s="22">
        <v>5.0</v>
      </c>
      <c r="G55" s="22">
        <v>8.0</v>
      </c>
      <c r="H55" s="22">
        <v>30.0</v>
      </c>
      <c r="I55" s="19">
        <f t="shared" ref="I55:I69" si="5">SUM(F55*4+G55*9+H55*4)</f>
        <v>212</v>
      </c>
      <c r="J55" s="19" t="s">
        <v>56</v>
      </c>
    </row>
    <row r="56" ht="15.75" customHeight="1">
      <c r="A56" s="19" t="s">
        <v>57</v>
      </c>
      <c r="B56" s="25" t="s">
        <v>58</v>
      </c>
      <c r="C56" s="10"/>
      <c r="D56" s="11"/>
      <c r="E56" s="21" t="s">
        <v>24</v>
      </c>
      <c r="F56" s="22">
        <v>3.0</v>
      </c>
      <c r="G56" s="22">
        <v>8.0</v>
      </c>
      <c r="H56" s="22">
        <v>17.5</v>
      </c>
      <c r="I56" s="19">
        <f t="shared" si="5"/>
        <v>154</v>
      </c>
      <c r="J56" s="19" t="s">
        <v>59</v>
      </c>
    </row>
    <row r="57" ht="15.75" customHeight="1">
      <c r="A57" s="19"/>
      <c r="B57" s="25" t="s">
        <v>60</v>
      </c>
      <c r="C57" s="10"/>
      <c r="D57" s="11"/>
      <c r="E57" s="21" t="s">
        <v>61</v>
      </c>
      <c r="F57" s="22">
        <v>0.2</v>
      </c>
      <c r="G57" s="22">
        <v>0.0</v>
      </c>
      <c r="H57" s="22">
        <v>6.5</v>
      </c>
      <c r="I57" s="19">
        <f t="shared" si="5"/>
        <v>26.8</v>
      </c>
      <c r="J57" s="19" t="s">
        <v>62</v>
      </c>
    </row>
    <row r="58" ht="15.75" customHeight="1">
      <c r="A58" s="19"/>
      <c r="B58" s="20" t="s">
        <v>63</v>
      </c>
      <c r="C58" s="10"/>
      <c r="D58" s="11"/>
      <c r="E58" s="21">
        <v>70.0</v>
      </c>
      <c r="F58" s="22">
        <v>0.56</v>
      </c>
      <c r="G58" s="22">
        <v>0.14</v>
      </c>
      <c r="H58" s="22">
        <v>5.2</v>
      </c>
      <c r="I58" s="19">
        <f t="shared" si="5"/>
        <v>24.3</v>
      </c>
      <c r="J58" s="19"/>
    </row>
    <row r="59" ht="15.75" customHeight="1">
      <c r="A59" s="19"/>
      <c r="B59" s="20" t="s">
        <v>64</v>
      </c>
      <c r="C59" s="10"/>
      <c r="D59" s="11"/>
      <c r="E59" s="21">
        <v>50.0</v>
      </c>
      <c r="F59" s="22">
        <v>4.0</v>
      </c>
      <c r="G59" s="22">
        <v>7.5</v>
      </c>
      <c r="H59" s="22">
        <v>25.0</v>
      </c>
      <c r="I59" s="19">
        <f t="shared" si="5"/>
        <v>183.5</v>
      </c>
      <c r="J59" s="19" t="s">
        <v>31</v>
      </c>
    </row>
    <row r="60" ht="15.75" customHeight="1">
      <c r="A60" s="27" t="s">
        <v>33</v>
      </c>
      <c r="B60" s="28"/>
      <c r="C60" s="10"/>
      <c r="D60" s="11"/>
      <c r="E60" s="29">
        <v>565.0</v>
      </c>
      <c r="F60" s="27">
        <f t="shared" ref="F60:H60" si="6">SUM(F55:F59)</f>
        <v>12.76</v>
      </c>
      <c r="G60" s="27">
        <f t="shared" si="6"/>
        <v>23.64</v>
      </c>
      <c r="H60" s="27">
        <f t="shared" si="6"/>
        <v>84.2</v>
      </c>
      <c r="I60" s="27">
        <f t="shared" si="5"/>
        <v>600.6</v>
      </c>
      <c r="J60" s="27"/>
    </row>
    <row r="61" ht="15.75" customHeight="1">
      <c r="A61" s="19" t="s">
        <v>34</v>
      </c>
      <c r="B61" s="25" t="s">
        <v>65</v>
      </c>
      <c r="C61" s="10"/>
      <c r="D61" s="11"/>
      <c r="E61" s="21">
        <v>60.0</v>
      </c>
      <c r="F61" s="22">
        <v>0.8</v>
      </c>
      <c r="G61" s="22">
        <v>2.7</v>
      </c>
      <c r="H61" s="22">
        <v>4.6</v>
      </c>
      <c r="I61" s="19">
        <f t="shared" si="5"/>
        <v>45.9</v>
      </c>
      <c r="J61" s="19" t="s">
        <v>66</v>
      </c>
    </row>
    <row r="62" ht="15.75" customHeight="1">
      <c r="A62" s="19"/>
      <c r="B62" s="25" t="s">
        <v>67</v>
      </c>
      <c r="C62" s="10"/>
      <c r="D62" s="11"/>
      <c r="E62" s="21" t="s">
        <v>68</v>
      </c>
      <c r="F62" s="22">
        <v>6.1</v>
      </c>
      <c r="G62" s="22">
        <v>8.0</v>
      </c>
      <c r="H62" s="22">
        <v>15.0</v>
      </c>
      <c r="I62" s="19">
        <f t="shared" si="5"/>
        <v>156.4</v>
      </c>
      <c r="J62" s="19" t="s">
        <v>69</v>
      </c>
    </row>
    <row r="63" ht="15.75" customHeight="1">
      <c r="A63" s="19"/>
      <c r="B63" s="20" t="s">
        <v>44</v>
      </c>
      <c r="C63" s="10"/>
      <c r="D63" s="11"/>
      <c r="E63" s="21">
        <v>30.0</v>
      </c>
      <c r="F63" s="31">
        <v>0.01</v>
      </c>
      <c r="G63" s="31">
        <v>1.5</v>
      </c>
      <c r="H63" s="31">
        <v>2.5</v>
      </c>
      <c r="I63" s="19">
        <f t="shared" si="5"/>
        <v>23.54</v>
      </c>
      <c r="J63" s="19" t="s">
        <v>70</v>
      </c>
    </row>
    <row r="64" ht="15.75" customHeight="1">
      <c r="A64" s="19"/>
      <c r="B64" s="25" t="s">
        <v>71</v>
      </c>
      <c r="C64" s="10"/>
      <c r="D64" s="11"/>
      <c r="E64" s="21">
        <v>150.0</v>
      </c>
      <c r="F64" s="22">
        <v>8.3</v>
      </c>
      <c r="G64" s="22">
        <v>6.3</v>
      </c>
      <c r="H64" s="22">
        <v>36.0</v>
      </c>
      <c r="I64" s="19">
        <f t="shared" si="5"/>
        <v>233.9</v>
      </c>
      <c r="J64" s="19" t="s">
        <v>72</v>
      </c>
    </row>
    <row r="65" ht="15.75" customHeight="1">
      <c r="A65" s="19"/>
      <c r="B65" s="25" t="s">
        <v>73</v>
      </c>
      <c r="C65" s="10"/>
      <c r="D65" s="11"/>
      <c r="E65" s="21">
        <v>80.0</v>
      </c>
      <c r="F65" s="22">
        <v>11.3</v>
      </c>
      <c r="G65" s="22">
        <v>10.0</v>
      </c>
      <c r="H65" s="22">
        <v>1.9</v>
      </c>
      <c r="I65" s="19">
        <f t="shared" si="5"/>
        <v>142.8</v>
      </c>
      <c r="J65" s="19" t="s">
        <v>74</v>
      </c>
    </row>
    <row r="66" ht="15.75" customHeight="1">
      <c r="A66" s="19"/>
      <c r="B66" s="25" t="s">
        <v>75</v>
      </c>
      <c r="C66" s="10"/>
      <c r="D66" s="11"/>
      <c r="E66" s="21">
        <v>200.0</v>
      </c>
      <c r="F66" s="22">
        <v>0.0</v>
      </c>
      <c r="G66" s="22">
        <v>0.0</v>
      </c>
      <c r="H66" s="22">
        <v>26.0</v>
      </c>
      <c r="I66" s="19">
        <f t="shared" si="5"/>
        <v>104</v>
      </c>
      <c r="J66" s="19" t="s">
        <v>31</v>
      </c>
    </row>
    <row r="67" ht="15.75" customHeight="1">
      <c r="A67" s="19"/>
      <c r="B67" s="20" t="s">
        <v>29</v>
      </c>
      <c r="C67" s="10"/>
      <c r="D67" s="11"/>
      <c r="E67" s="21">
        <v>40.0</v>
      </c>
      <c r="F67" s="22">
        <v>3.04</v>
      </c>
      <c r="G67" s="22">
        <v>0.32</v>
      </c>
      <c r="H67" s="22">
        <v>19.7</v>
      </c>
      <c r="I67" s="19">
        <f t="shared" si="5"/>
        <v>93.84</v>
      </c>
      <c r="J67" s="19" t="s">
        <v>31</v>
      </c>
    </row>
    <row r="68" ht="15.75" customHeight="1">
      <c r="A68" s="19"/>
      <c r="B68" s="25" t="s">
        <v>76</v>
      </c>
      <c r="C68" s="10"/>
      <c r="D68" s="11"/>
      <c r="E68" s="21">
        <v>40.0</v>
      </c>
      <c r="F68" s="19">
        <v>2.6</v>
      </c>
      <c r="G68" s="19">
        <v>0.48</v>
      </c>
      <c r="H68" s="19">
        <v>13.4</v>
      </c>
      <c r="I68" s="19">
        <f t="shared" si="5"/>
        <v>68.32</v>
      </c>
      <c r="J68" s="19" t="s">
        <v>31</v>
      </c>
    </row>
    <row r="69" ht="15.75" customHeight="1">
      <c r="A69" s="27" t="s">
        <v>51</v>
      </c>
      <c r="B69" s="28"/>
      <c r="C69" s="10"/>
      <c r="D69" s="11"/>
      <c r="E69" s="29">
        <v>790.0</v>
      </c>
      <c r="F69" s="27">
        <f t="shared" ref="F69:H69" si="7">SUM(F61:F68)</f>
        <v>32.15</v>
      </c>
      <c r="G69" s="27">
        <f t="shared" si="7"/>
        <v>29.3</v>
      </c>
      <c r="H69" s="27">
        <f t="shared" si="7"/>
        <v>119.1</v>
      </c>
      <c r="I69" s="27">
        <f t="shared" si="5"/>
        <v>868.7</v>
      </c>
      <c r="J69" s="27"/>
    </row>
    <row r="70" ht="15.75" customHeight="1">
      <c r="A70" s="27"/>
      <c r="B70" s="28"/>
      <c r="C70" s="10"/>
      <c r="D70" s="11"/>
      <c r="E70" s="29"/>
      <c r="F70" s="27"/>
      <c r="G70" s="27"/>
      <c r="H70" s="27"/>
      <c r="I70" s="27"/>
      <c r="J70" s="27"/>
    </row>
    <row r="71" ht="15.75" customHeight="1">
      <c r="A71" s="27" t="s">
        <v>52</v>
      </c>
      <c r="B71" s="28"/>
      <c r="C71" s="10"/>
      <c r="D71" s="11"/>
      <c r="E71" s="29">
        <f t="shared" ref="E71:H71" si="8">SUM(E60+E69+E70)</f>
        <v>1355</v>
      </c>
      <c r="F71" s="27">
        <f t="shared" si="8"/>
        <v>44.91</v>
      </c>
      <c r="G71" s="27">
        <f t="shared" si="8"/>
        <v>52.94</v>
      </c>
      <c r="H71" s="27">
        <f t="shared" si="8"/>
        <v>203.3</v>
      </c>
      <c r="I71" s="27">
        <f>SUM(F71*4+G71*9+H71*4)</f>
        <v>1469.3</v>
      </c>
      <c r="J71" s="27"/>
    </row>
    <row r="72" ht="15.0" customHeight="1">
      <c r="A72" s="36" t="s">
        <v>8</v>
      </c>
      <c r="B72" s="37" t="s">
        <v>9</v>
      </c>
      <c r="C72" s="7"/>
      <c r="D72" s="8"/>
      <c r="E72" s="38" t="s">
        <v>10</v>
      </c>
      <c r="F72" s="39" t="s">
        <v>11</v>
      </c>
      <c r="G72" s="10"/>
      <c r="H72" s="11"/>
      <c r="I72" s="38" t="s">
        <v>12</v>
      </c>
      <c r="J72" s="38" t="s">
        <v>13</v>
      </c>
    </row>
    <row r="73" ht="15.75" customHeight="1">
      <c r="A73" s="40"/>
      <c r="B73" s="41"/>
      <c r="D73" s="42"/>
      <c r="E73" s="40"/>
      <c r="F73" s="36" t="s">
        <v>14</v>
      </c>
      <c r="G73" s="36" t="s">
        <v>15</v>
      </c>
      <c r="H73" s="36" t="s">
        <v>16</v>
      </c>
      <c r="I73" s="40"/>
      <c r="J73" s="40"/>
    </row>
    <row r="74" ht="15.0" customHeight="1">
      <c r="A74" s="12"/>
      <c r="B74" s="13"/>
      <c r="C74" s="14"/>
      <c r="D74" s="15"/>
      <c r="E74" s="12"/>
      <c r="F74" s="12"/>
      <c r="G74" s="12"/>
      <c r="H74" s="12"/>
      <c r="I74" s="12"/>
      <c r="J74" s="12"/>
    </row>
    <row r="75" ht="15.75" customHeight="1">
      <c r="A75" s="17" t="s">
        <v>17</v>
      </c>
      <c r="B75" s="25"/>
      <c r="C75" s="10"/>
      <c r="D75" s="11"/>
      <c r="E75" s="19"/>
      <c r="F75" s="19"/>
      <c r="G75" s="19"/>
      <c r="H75" s="19"/>
      <c r="I75" s="19"/>
      <c r="J75" s="19"/>
    </row>
    <row r="76" ht="15.75" customHeight="1">
      <c r="A76" s="17" t="s">
        <v>77</v>
      </c>
      <c r="B76" s="25" t="s">
        <v>78</v>
      </c>
      <c r="C76" s="10"/>
      <c r="D76" s="11"/>
      <c r="E76" s="21" t="s">
        <v>20</v>
      </c>
      <c r="F76" s="19">
        <v>13.5</v>
      </c>
      <c r="G76" s="19">
        <v>14.4</v>
      </c>
      <c r="H76" s="19">
        <v>30.0</v>
      </c>
      <c r="I76" s="19">
        <f t="shared" ref="I76:I80" si="9">SUM(F76*4+G76*9+H76*4)</f>
        <v>303.6</v>
      </c>
      <c r="J76" s="19" t="s">
        <v>79</v>
      </c>
    </row>
    <row r="77" ht="15.75" customHeight="1">
      <c r="A77" s="19" t="s">
        <v>22</v>
      </c>
      <c r="B77" s="25" t="s">
        <v>29</v>
      </c>
      <c r="C77" s="10"/>
      <c r="D77" s="11"/>
      <c r="E77" s="21">
        <v>45.0</v>
      </c>
      <c r="F77" s="43">
        <v>3.4</v>
      </c>
      <c r="G77" s="43">
        <v>0.36</v>
      </c>
      <c r="H77" s="43">
        <v>22.4</v>
      </c>
      <c r="I77" s="19">
        <f t="shared" si="9"/>
        <v>106.44</v>
      </c>
      <c r="J77" s="19" t="s">
        <v>31</v>
      </c>
    </row>
    <row r="78" ht="15.75" customHeight="1">
      <c r="A78" s="19"/>
      <c r="B78" s="25" t="s">
        <v>80</v>
      </c>
      <c r="C78" s="10"/>
      <c r="D78" s="11"/>
      <c r="E78" s="21" t="s">
        <v>81</v>
      </c>
      <c r="F78" s="19">
        <v>0.3</v>
      </c>
      <c r="G78" s="19">
        <v>0.0</v>
      </c>
      <c r="H78" s="19">
        <v>6.7</v>
      </c>
      <c r="I78" s="19">
        <f t="shared" si="9"/>
        <v>28</v>
      </c>
      <c r="J78" s="19" t="s">
        <v>82</v>
      </c>
    </row>
    <row r="79" ht="15.75" customHeight="1">
      <c r="A79" s="19"/>
      <c r="B79" s="25" t="s">
        <v>83</v>
      </c>
      <c r="C79" s="10"/>
      <c r="D79" s="11"/>
      <c r="E79" s="21">
        <v>170.0</v>
      </c>
      <c r="F79" s="22">
        <v>1.5</v>
      </c>
      <c r="G79" s="22">
        <v>0.3</v>
      </c>
      <c r="H79" s="22">
        <v>13.8</v>
      </c>
      <c r="I79" s="19">
        <f t="shared" si="9"/>
        <v>63.9</v>
      </c>
      <c r="J79" s="19"/>
    </row>
    <row r="80" ht="15.75" customHeight="1">
      <c r="A80" s="27" t="s">
        <v>33</v>
      </c>
      <c r="B80" s="28"/>
      <c r="C80" s="10"/>
      <c r="D80" s="11"/>
      <c r="E80" s="29">
        <v>570.0</v>
      </c>
      <c r="F80" s="27">
        <f t="shared" ref="F80:H80" si="10">SUM(F76:F79)</f>
        <v>18.7</v>
      </c>
      <c r="G80" s="27">
        <f t="shared" si="10"/>
        <v>15.06</v>
      </c>
      <c r="H80" s="27">
        <f t="shared" si="10"/>
        <v>72.9</v>
      </c>
      <c r="I80" s="27">
        <f t="shared" si="9"/>
        <v>501.94</v>
      </c>
      <c r="J80" s="27"/>
    </row>
    <row r="81" ht="15.75" customHeight="1">
      <c r="A81" s="17" t="s">
        <v>34</v>
      </c>
      <c r="B81" s="25"/>
      <c r="C81" s="10"/>
      <c r="D81" s="11"/>
      <c r="E81" s="19"/>
      <c r="F81" s="19"/>
      <c r="G81" s="19"/>
      <c r="H81" s="19"/>
      <c r="I81" s="19"/>
      <c r="J81" s="19"/>
    </row>
    <row r="82" ht="15.75" customHeight="1">
      <c r="A82" s="19"/>
      <c r="B82" s="25" t="s">
        <v>84</v>
      </c>
      <c r="C82" s="10"/>
      <c r="D82" s="11"/>
      <c r="E82" s="21">
        <v>60.0</v>
      </c>
      <c r="F82" s="22">
        <v>0.5</v>
      </c>
      <c r="G82" s="22">
        <v>0.06</v>
      </c>
      <c r="H82" s="22">
        <v>1.5</v>
      </c>
      <c r="I82" s="19">
        <f t="shared" ref="I82:I90" si="11">SUM(F82*4+G82*9+H82*4)</f>
        <v>8.54</v>
      </c>
      <c r="J82" s="19" t="s">
        <v>85</v>
      </c>
    </row>
    <row r="83" ht="15.75" customHeight="1">
      <c r="A83" s="19"/>
      <c r="B83" s="25" t="s">
        <v>86</v>
      </c>
      <c r="C83" s="10"/>
      <c r="D83" s="11"/>
      <c r="E83" s="21" t="s">
        <v>68</v>
      </c>
      <c r="F83" s="22">
        <v>5.0</v>
      </c>
      <c r="G83" s="22">
        <v>7.0</v>
      </c>
      <c r="H83" s="22">
        <v>13.0</v>
      </c>
      <c r="I83" s="19">
        <f t="shared" si="11"/>
        <v>135</v>
      </c>
      <c r="J83" s="19" t="s">
        <v>87</v>
      </c>
    </row>
    <row r="84" ht="15.75" customHeight="1">
      <c r="A84" s="19"/>
      <c r="B84" s="20" t="s">
        <v>88</v>
      </c>
      <c r="C84" s="10"/>
      <c r="D84" s="11"/>
      <c r="E84" s="21">
        <v>85.0</v>
      </c>
      <c r="F84" s="19">
        <v>6.0</v>
      </c>
      <c r="G84" s="19">
        <v>10.0</v>
      </c>
      <c r="H84" s="19">
        <v>22.0</v>
      </c>
      <c r="I84" s="19">
        <f t="shared" si="11"/>
        <v>202</v>
      </c>
      <c r="J84" s="19" t="s">
        <v>89</v>
      </c>
    </row>
    <row r="85" ht="15.75" customHeight="1">
      <c r="A85" s="19"/>
      <c r="B85" s="20" t="s">
        <v>44</v>
      </c>
      <c r="C85" s="10"/>
      <c r="D85" s="11"/>
      <c r="E85" s="21">
        <v>30.0</v>
      </c>
      <c r="F85" s="31">
        <v>0.01</v>
      </c>
      <c r="G85" s="31">
        <v>1.5</v>
      </c>
      <c r="H85" s="31">
        <v>2.5</v>
      </c>
      <c r="I85" s="19">
        <f t="shared" si="11"/>
        <v>23.54</v>
      </c>
      <c r="J85" s="19" t="s">
        <v>70</v>
      </c>
    </row>
    <row r="86" ht="15.75" customHeight="1">
      <c r="A86" s="19"/>
      <c r="B86" s="25" t="s">
        <v>90</v>
      </c>
      <c r="C86" s="10"/>
      <c r="D86" s="11"/>
      <c r="E86" s="18">
        <v>150.0</v>
      </c>
      <c r="F86" s="22">
        <v>3.19</v>
      </c>
      <c r="G86" s="22">
        <v>4.47</v>
      </c>
      <c r="H86" s="22">
        <v>25.0</v>
      </c>
      <c r="I86" s="44">
        <f t="shared" si="11"/>
        <v>152.99</v>
      </c>
      <c r="J86" s="19" t="s">
        <v>91</v>
      </c>
    </row>
    <row r="87" ht="15.75" customHeight="1">
      <c r="A87" s="19"/>
      <c r="B87" s="25" t="s">
        <v>92</v>
      </c>
      <c r="C87" s="10"/>
      <c r="D87" s="11"/>
      <c r="E87" s="21">
        <v>180.0</v>
      </c>
      <c r="F87" s="22">
        <v>0.54</v>
      </c>
      <c r="G87" s="22">
        <v>0.18</v>
      </c>
      <c r="H87" s="22">
        <v>13.68</v>
      </c>
      <c r="I87" s="19">
        <f t="shared" si="11"/>
        <v>58.5</v>
      </c>
      <c r="J87" s="19" t="s">
        <v>93</v>
      </c>
    </row>
    <row r="88" ht="15.75" customHeight="1">
      <c r="A88" s="19"/>
      <c r="B88" s="25" t="s">
        <v>29</v>
      </c>
      <c r="C88" s="10"/>
      <c r="D88" s="11"/>
      <c r="E88" s="21">
        <v>40.0</v>
      </c>
      <c r="F88" s="19">
        <v>3.04</v>
      </c>
      <c r="G88" s="19">
        <v>0.32</v>
      </c>
      <c r="H88" s="19">
        <v>19.7</v>
      </c>
      <c r="I88" s="19">
        <f t="shared" si="11"/>
        <v>93.84</v>
      </c>
      <c r="J88" s="19" t="s">
        <v>31</v>
      </c>
      <c r="K88" s="45"/>
    </row>
    <row r="89" ht="15.75" customHeight="1">
      <c r="A89" s="19"/>
      <c r="B89" s="25" t="s">
        <v>50</v>
      </c>
      <c r="C89" s="10"/>
      <c r="D89" s="11"/>
      <c r="E89" s="21">
        <v>40.0</v>
      </c>
      <c r="F89" s="22">
        <v>2.6</v>
      </c>
      <c r="G89" s="22">
        <v>0.48</v>
      </c>
      <c r="H89" s="22">
        <v>13.4</v>
      </c>
      <c r="I89" s="19">
        <f t="shared" si="11"/>
        <v>68.32</v>
      </c>
      <c r="J89" s="19" t="s">
        <v>31</v>
      </c>
    </row>
    <row r="90" ht="15.75" customHeight="1">
      <c r="A90" s="27" t="s">
        <v>51</v>
      </c>
      <c r="B90" s="28"/>
      <c r="C90" s="10"/>
      <c r="D90" s="11"/>
      <c r="E90" s="29">
        <v>802.0</v>
      </c>
      <c r="F90" s="27">
        <f t="shared" ref="F90:H90" si="12">SUM(F82:F89)</f>
        <v>20.88</v>
      </c>
      <c r="G90" s="27">
        <f t="shared" si="12"/>
        <v>24.01</v>
      </c>
      <c r="H90" s="27">
        <f t="shared" si="12"/>
        <v>110.78</v>
      </c>
      <c r="I90" s="27">
        <f t="shared" si="11"/>
        <v>742.73</v>
      </c>
      <c r="J90" s="27"/>
    </row>
    <row r="91" ht="15.75" customHeight="1">
      <c r="A91" s="27"/>
      <c r="B91" s="28"/>
      <c r="C91" s="10"/>
      <c r="D91" s="11"/>
      <c r="E91" s="29"/>
      <c r="F91" s="27"/>
      <c r="G91" s="27"/>
      <c r="H91" s="27"/>
      <c r="I91" s="27"/>
      <c r="J91" s="27"/>
    </row>
    <row r="92" ht="15.75" customHeight="1">
      <c r="A92" s="27" t="s">
        <v>52</v>
      </c>
      <c r="B92" s="33"/>
      <c r="C92" s="10"/>
      <c r="D92" s="11"/>
      <c r="E92" s="29">
        <f t="shared" ref="E92:H92" si="13">SUM(E80+E90+E91)</f>
        <v>1372</v>
      </c>
      <c r="F92" s="46">
        <f t="shared" si="13"/>
        <v>39.58</v>
      </c>
      <c r="G92" s="46">
        <f t="shared" si="13"/>
        <v>39.07</v>
      </c>
      <c r="H92" s="46">
        <f t="shared" si="13"/>
        <v>183.68</v>
      </c>
      <c r="I92" s="46">
        <f>SUM(F92*4+G92*9+H92*4)</f>
        <v>1244.67</v>
      </c>
      <c r="J92" s="46"/>
    </row>
    <row r="93" ht="15.0" customHeight="1">
      <c r="A93" s="47" t="s">
        <v>8</v>
      </c>
      <c r="B93" s="37" t="s">
        <v>9</v>
      </c>
      <c r="C93" s="7"/>
      <c r="D93" s="8"/>
      <c r="E93" s="38" t="s">
        <v>10</v>
      </c>
      <c r="F93" s="48" t="s">
        <v>11</v>
      </c>
      <c r="G93" s="10"/>
      <c r="H93" s="11"/>
      <c r="I93" s="49" t="s">
        <v>12</v>
      </c>
      <c r="J93" s="38" t="s">
        <v>13</v>
      </c>
    </row>
    <row r="94" ht="15.75" customHeight="1">
      <c r="A94" s="50"/>
      <c r="B94" s="41"/>
      <c r="D94" s="42"/>
      <c r="E94" s="40"/>
      <c r="F94" s="51" t="s">
        <v>14</v>
      </c>
      <c r="G94" s="51" t="s">
        <v>15</v>
      </c>
      <c r="H94" s="51" t="s">
        <v>16</v>
      </c>
      <c r="I94" s="40"/>
      <c r="J94" s="40"/>
    </row>
    <row r="95" ht="15.75" customHeight="1">
      <c r="A95" s="52"/>
      <c r="B95" s="13"/>
      <c r="C95" s="14"/>
      <c r="D95" s="15"/>
      <c r="E95" s="12"/>
      <c r="F95" s="12"/>
      <c r="G95" s="12"/>
      <c r="H95" s="12"/>
      <c r="I95" s="12"/>
      <c r="J95" s="12"/>
    </row>
    <row r="96" ht="15.75" customHeight="1">
      <c r="A96" s="17" t="s">
        <v>17</v>
      </c>
      <c r="B96" s="18"/>
      <c r="C96" s="10"/>
      <c r="D96" s="11"/>
      <c r="E96" s="19"/>
      <c r="F96" s="19"/>
      <c r="G96" s="19"/>
      <c r="H96" s="19"/>
      <c r="I96" s="19"/>
      <c r="J96" s="19"/>
    </row>
    <row r="97" ht="15.75" customHeight="1">
      <c r="A97" s="17" t="s">
        <v>94</v>
      </c>
      <c r="B97" s="25" t="s">
        <v>95</v>
      </c>
      <c r="C97" s="10"/>
      <c r="D97" s="11"/>
      <c r="E97" s="21" t="s">
        <v>55</v>
      </c>
      <c r="F97" s="22">
        <v>5.86</v>
      </c>
      <c r="G97" s="22">
        <v>8.0</v>
      </c>
      <c r="H97" s="22">
        <v>29.9</v>
      </c>
      <c r="I97" s="19">
        <f t="shared" ref="I97:I111" si="14">SUM(F97*4+G97*9+H97*4)</f>
        <v>215.04</v>
      </c>
      <c r="J97" s="32" t="s">
        <v>96</v>
      </c>
    </row>
    <row r="98" ht="15.75" customHeight="1">
      <c r="A98" s="19" t="s">
        <v>57</v>
      </c>
      <c r="B98" s="25" t="s">
        <v>97</v>
      </c>
      <c r="C98" s="10"/>
      <c r="D98" s="11"/>
      <c r="E98" s="18" t="s">
        <v>98</v>
      </c>
      <c r="F98" s="53">
        <v>3.0</v>
      </c>
      <c r="G98" s="53">
        <v>8.0</v>
      </c>
      <c r="H98" s="53">
        <v>15.3</v>
      </c>
      <c r="I98" s="44">
        <f t="shared" si="14"/>
        <v>145.2</v>
      </c>
      <c r="J98" s="32" t="s">
        <v>25</v>
      </c>
    </row>
    <row r="99" ht="15.75" customHeight="1">
      <c r="A99" s="19"/>
      <c r="B99" s="25" t="s">
        <v>99</v>
      </c>
      <c r="C99" s="10"/>
      <c r="D99" s="11"/>
      <c r="E99" s="21">
        <v>30.0</v>
      </c>
      <c r="F99" s="54">
        <v>7.0</v>
      </c>
      <c r="G99" s="54">
        <v>8.8</v>
      </c>
      <c r="H99" s="54">
        <v>0.0</v>
      </c>
      <c r="I99" s="19">
        <f t="shared" si="14"/>
        <v>107.2</v>
      </c>
      <c r="J99" s="32" t="s">
        <v>100</v>
      </c>
    </row>
    <row r="100" ht="15.75" customHeight="1">
      <c r="A100" s="19"/>
      <c r="B100" s="20" t="s">
        <v>29</v>
      </c>
      <c r="C100" s="10"/>
      <c r="D100" s="11"/>
      <c r="E100" s="21">
        <v>35.0</v>
      </c>
      <c r="F100" s="22">
        <v>2.6</v>
      </c>
      <c r="G100" s="22">
        <v>0.2</v>
      </c>
      <c r="H100" s="22">
        <v>17.3</v>
      </c>
      <c r="I100" s="19">
        <f t="shared" si="14"/>
        <v>81.4</v>
      </c>
      <c r="J100" s="32" t="s">
        <v>31</v>
      </c>
    </row>
    <row r="101" ht="15.75" customHeight="1">
      <c r="A101" s="19"/>
      <c r="B101" s="25" t="s">
        <v>26</v>
      </c>
      <c r="C101" s="10"/>
      <c r="D101" s="11"/>
      <c r="E101" s="21">
        <v>200.0</v>
      </c>
      <c r="F101" s="22">
        <v>4.6</v>
      </c>
      <c r="G101" s="22">
        <v>3.6</v>
      </c>
      <c r="H101" s="22">
        <v>12.6</v>
      </c>
      <c r="I101" s="19">
        <f t="shared" si="14"/>
        <v>101.2</v>
      </c>
      <c r="J101" s="32" t="s">
        <v>28</v>
      </c>
    </row>
    <row r="102" ht="15.75" customHeight="1">
      <c r="A102" s="19"/>
      <c r="B102" s="25" t="s">
        <v>101</v>
      </c>
      <c r="C102" s="10"/>
      <c r="D102" s="11"/>
      <c r="E102" s="21">
        <v>15.0</v>
      </c>
      <c r="F102" s="19">
        <v>1.14</v>
      </c>
      <c r="G102" s="19">
        <v>0.1</v>
      </c>
      <c r="H102" s="19">
        <v>11.97</v>
      </c>
      <c r="I102" s="19">
        <f t="shared" si="14"/>
        <v>53.34</v>
      </c>
      <c r="J102" s="19" t="s">
        <v>31</v>
      </c>
    </row>
    <row r="103" ht="15.75" customHeight="1">
      <c r="A103" s="27" t="s">
        <v>33</v>
      </c>
      <c r="B103" s="28"/>
      <c r="C103" s="10"/>
      <c r="D103" s="11"/>
      <c r="E103" s="29">
        <v>500.0</v>
      </c>
      <c r="F103" s="27">
        <f t="shared" ref="F103:H103" si="15">SUM(F97:F102)</f>
        <v>24.2</v>
      </c>
      <c r="G103" s="27">
        <f t="shared" si="15"/>
        <v>28.7</v>
      </c>
      <c r="H103" s="27">
        <f t="shared" si="15"/>
        <v>87.07</v>
      </c>
      <c r="I103" s="27">
        <f t="shared" si="14"/>
        <v>703.38</v>
      </c>
      <c r="J103" s="27"/>
    </row>
    <row r="104" ht="15.75" customHeight="1">
      <c r="A104" s="17" t="s">
        <v>102</v>
      </c>
      <c r="B104" s="25" t="s">
        <v>103</v>
      </c>
      <c r="C104" s="10"/>
      <c r="D104" s="11"/>
      <c r="E104" s="21">
        <v>60.0</v>
      </c>
      <c r="F104" s="55">
        <v>0.7</v>
      </c>
      <c r="G104" s="55">
        <v>0.1</v>
      </c>
      <c r="H104" s="55">
        <v>2.3</v>
      </c>
      <c r="I104" s="19">
        <f t="shared" si="14"/>
        <v>12.9</v>
      </c>
      <c r="J104" s="19" t="s">
        <v>104</v>
      </c>
    </row>
    <row r="105" ht="15.75" customHeight="1">
      <c r="A105" s="19"/>
      <c r="B105" s="25" t="s">
        <v>105</v>
      </c>
      <c r="C105" s="10"/>
      <c r="D105" s="11"/>
      <c r="E105" s="21" t="s">
        <v>106</v>
      </c>
      <c r="F105" s="19">
        <v>5.1</v>
      </c>
      <c r="G105" s="19">
        <v>4.0</v>
      </c>
      <c r="H105" s="19">
        <v>20.0</v>
      </c>
      <c r="I105" s="19">
        <f t="shared" si="14"/>
        <v>136.4</v>
      </c>
      <c r="J105" s="19" t="s">
        <v>107</v>
      </c>
    </row>
    <row r="106" ht="15.75" customHeight="1">
      <c r="A106" s="19"/>
      <c r="B106" s="25" t="s">
        <v>108</v>
      </c>
      <c r="C106" s="10"/>
      <c r="D106" s="11"/>
      <c r="E106" s="21" t="s">
        <v>109</v>
      </c>
      <c r="F106" s="31">
        <v>11.4</v>
      </c>
      <c r="G106" s="31">
        <v>19.2</v>
      </c>
      <c r="H106" s="31">
        <v>30.6</v>
      </c>
      <c r="I106" s="19">
        <f t="shared" si="14"/>
        <v>340.8</v>
      </c>
      <c r="J106" s="19" t="s">
        <v>110</v>
      </c>
    </row>
    <row r="107" ht="15.75" customHeight="1">
      <c r="A107" s="19"/>
      <c r="B107" s="25" t="s">
        <v>111</v>
      </c>
      <c r="C107" s="10"/>
      <c r="D107" s="11"/>
      <c r="E107" s="21">
        <v>200.0</v>
      </c>
      <c r="F107" s="22">
        <v>0.4</v>
      </c>
      <c r="G107" s="22">
        <v>0.2</v>
      </c>
      <c r="H107" s="22">
        <v>9.4</v>
      </c>
      <c r="I107" s="19">
        <f t="shared" si="14"/>
        <v>41</v>
      </c>
      <c r="J107" s="19" t="s">
        <v>112</v>
      </c>
    </row>
    <row r="108" ht="15.75" customHeight="1">
      <c r="A108" s="19"/>
      <c r="B108" s="20" t="s">
        <v>113</v>
      </c>
      <c r="C108" s="10"/>
      <c r="D108" s="11"/>
      <c r="E108" s="21">
        <v>150.0</v>
      </c>
      <c r="F108" s="22">
        <v>4.05</v>
      </c>
      <c r="G108" s="22">
        <v>4.8</v>
      </c>
      <c r="H108" s="22">
        <v>16.2</v>
      </c>
      <c r="I108" s="19">
        <f t="shared" si="14"/>
        <v>124.2</v>
      </c>
      <c r="J108" s="19" t="s">
        <v>31</v>
      </c>
    </row>
    <row r="109" ht="15.75" customHeight="1">
      <c r="A109" s="19"/>
      <c r="B109" s="25" t="s">
        <v>114</v>
      </c>
      <c r="C109" s="10"/>
      <c r="D109" s="11"/>
      <c r="E109" s="21">
        <v>40.0</v>
      </c>
      <c r="F109" s="19">
        <v>3.04</v>
      </c>
      <c r="G109" s="19">
        <v>0.32</v>
      </c>
      <c r="H109" s="19">
        <v>19.7</v>
      </c>
      <c r="I109" s="19">
        <f t="shared" si="14"/>
        <v>93.84</v>
      </c>
      <c r="J109" s="19" t="s">
        <v>31</v>
      </c>
    </row>
    <row r="110" ht="15.75" customHeight="1">
      <c r="A110" s="19"/>
      <c r="B110" s="25" t="s">
        <v>50</v>
      </c>
      <c r="C110" s="10"/>
      <c r="D110" s="11"/>
      <c r="E110" s="21">
        <v>40.0</v>
      </c>
      <c r="F110" s="22">
        <v>2.6</v>
      </c>
      <c r="G110" s="22">
        <v>0.48</v>
      </c>
      <c r="H110" s="22">
        <v>13.4</v>
      </c>
      <c r="I110" s="19">
        <f t="shared" si="14"/>
        <v>68.32</v>
      </c>
      <c r="J110" s="19" t="s">
        <v>31</v>
      </c>
    </row>
    <row r="111" ht="15.75" customHeight="1">
      <c r="A111" s="27" t="s">
        <v>115</v>
      </c>
      <c r="B111" s="28"/>
      <c r="C111" s="10"/>
      <c r="D111" s="11"/>
      <c r="E111" s="29">
        <v>875.0</v>
      </c>
      <c r="F111" s="27">
        <f t="shared" ref="F111:H111" si="16">SUM(F104:F110)</f>
        <v>27.29</v>
      </c>
      <c r="G111" s="27">
        <f t="shared" si="16"/>
        <v>29.1</v>
      </c>
      <c r="H111" s="27">
        <f t="shared" si="16"/>
        <v>111.6</v>
      </c>
      <c r="I111" s="27">
        <f t="shared" si="14"/>
        <v>817.46</v>
      </c>
      <c r="J111" s="27"/>
    </row>
    <row r="112" ht="15.75" customHeight="1">
      <c r="A112" s="27"/>
      <c r="B112" s="28"/>
      <c r="C112" s="10"/>
      <c r="D112" s="11"/>
      <c r="E112" s="29"/>
      <c r="F112" s="27"/>
      <c r="G112" s="27"/>
      <c r="H112" s="27"/>
      <c r="I112" s="27"/>
      <c r="J112" s="27"/>
    </row>
    <row r="113" ht="15.75" customHeight="1">
      <c r="A113" s="27" t="s">
        <v>52</v>
      </c>
      <c r="B113" s="28"/>
      <c r="C113" s="10"/>
      <c r="D113" s="11"/>
      <c r="E113" s="29">
        <f t="shared" ref="E113:H113" si="17">SUM(E103+E111+E112)</f>
        <v>1375</v>
      </c>
      <c r="F113" s="46">
        <f t="shared" si="17"/>
        <v>51.49</v>
      </c>
      <c r="G113" s="46">
        <f t="shared" si="17"/>
        <v>57.8</v>
      </c>
      <c r="H113" s="46">
        <f t="shared" si="17"/>
        <v>198.67</v>
      </c>
      <c r="I113" s="27">
        <f>SUM(F113*4+G113*9+H113*4)</f>
        <v>1520.84</v>
      </c>
      <c r="J113" s="27"/>
    </row>
    <row r="114" ht="15.0" customHeight="1">
      <c r="A114" s="47" t="s">
        <v>8</v>
      </c>
      <c r="B114" s="37" t="s">
        <v>9</v>
      </c>
      <c r="C114" s="7"/>
      <c r="D114" s="8"/>
      <c r="E114" s="38" t="s">
        <v>10</v>
      </c>
      <c r="F114" s="48" t="s">
        <v>11</v>
      </c>
      <c r="G114" s="10"/>
      <c r="H114" s="11"/>
      <c r="I114" s="49" t="s">
        <v>12</v>
      </c>
      <c r="J114" s="38" t="s">
        <v>13</v>
      </c>
    </row>
    <row r="115" ht="15.75" customHeight="1">
      <c r="A115" s="50"/>
      <c r="B115" s="41"/>
      <c r="D115" s="42"/>
      <c r="E115" s="40"/>
      <c r="F115" s="51" t="s">
        <v>14</v>
      </c>
      <c r="G115" s="51" t="s">
        <v>15</v>
      </c>
      <c r="H115" s="51" t="s">
        <v>16</v>
      </c>
      <c r="I115" s="40"/>
      <c r="J115" s="40"/>
    </row>
    <row r="116" ht="15.75" customHeight="1">
      <c r="A116" s="52"/>
      <c r="B116" s="13"/>
      <c r="C116" s="14"/>
      <c r="D116" s="15"/>
      <c r="E116" s="12"/>
      <c r="F116" s="12"/>
      <c r="G116" s="12"/>
      <c r="H116" s="12"/>
      <c r="I116" s="12"/>
      <c r="J116" s="12"/>
    </row>
    <row r="117" ht="15.75" customHeight="1">
      <c r="A117" s="17" t="s">
        <v>17</v>
      </c>
      <c r="B117" s="25"/>
      <c r="C117" s="10"/>
      <c r="D117" s="11"/>
      <c r="E117" s="19"/>
      <c r="F117" s="19"/>
      <c r="G117" s="19"/>
      <c r="H117" s="19"/>
      <c r="I117" s="19"/>
      <c r="J117" s="19"/>
    </row>
    <row r="118" ht="15.75" customHeight="1">
      <c r="A118" s="17" t="s">
        <v>116</v>
      </c>
      <c r="B118" s="25" t="s">
        <v>117</v>
      </c>
      <c r="C118" s="10"/>
      <c r="D118" s="11"/>
      <c r="E118" s="21">
        <v>200.0</v>
      </c>
      <c r="F118" s="22">
        <v>5.5</v>
      </c>
      <c r="G118" s="22">
        <v>4.54</v>
      </c>
      <c r="H118" s="22">
        <v>17.86</v>
      </c>
      <c r="I118" s="19">
        <f t="shared" ref="I118:I126" si="18">SUM(F118*4+G118*9+H118*4)</f>
        <v>134.3</v>
      </c>
      <c r="J118" s="19" t="s">
        <v>118</v>
      </c>
    </row>
    <row r="119" ht="15.75" customHeight="1">
      <c r="A119" s="19" t="s">
        <v>22</v>
      </c>
      <c r="B119" s="25" t="s">
        <v>119</v>
      </c>
      <c r="C119" s="10"/>
      <c r="D119" s="11"/>
      <c r="E119" s="21" t="s">
        <v>120</v>
      </c>
      <c r="F119" s="53">
        <v>8.1</v>
      </c>
      <c r="G119" s="53">
        <v>14.7</v>
      </c>
      <c r="H119" s="53">
        <v>25.1</v>
      </c>
      <c r="I119" s="19">
        <f t="shared" si="18"/>
        <v>265.1</v>
      </c>
      <c r="J119" s="19" t="s">
        <v>121</v>
      </c>
    </row>
    <row r="120" ht="15.75" customHeight="1">
      <c r="A120" s="19"/>
      <c r="B120" s="20" t="s">
        <v>122</v>
      </c>
      <c r="C120" s="10"/>
      <c r="D120" s="11"/>
      <c r="E120" s="21">
        <v>100.0</v>
      </c>
      <c r="F120" s="22">
        <v>0.8</v>
      </c>
      <c r="G120" s="22">
        <v>0.2</v>
      </c>
      <c r="H120" s="22">
        <v>7.5</v>
      </c>
      <c r="I120" s="19">
        <f t="shared" si="18"/>
        <v>35</v>
      </c>
      <c r="J120" s="19"/>
    </row>
    <row r="121" ht="15.75" customHeight="1">
      <c r="A121" s="19"/>
      <c r="B121" s="25" t="s">
        <v>123</v>
      </c>
      <c r="C121" s="10"/>
      <c r="D121" s="11"/>
      <c r="E121" s="21" t="s">
        <v>124</v>
      </c>
      <c r="F121" s="22">
        <v>2.36</v>
      </c>
      <c r="G121" s="22">
        <v>2.5</v>
      </c>
      <c r="H121" s="22">
        <v>16.6</v>
      </c>
      <c r="I121" s="19">
        <f t="shared" si="18"/>
        <v>98.34</v>
      </c>
      <c r="J121" s="19" t="s">
        <v>62</v>
      </c>
    </row>
    <row r="122" ht="15.75" customHeight="1">
      <c r="A122" s="19"/>
      <c r="B122" s="20"/>
      <c r="C122" s="10"/>
      <c r="D122" s="11"/>
      <c r="E122" s="21"/>
      <c r="F122" s="22"/>
      <c r="G122" s="22"/>
      <c r="H122" s="22"/>
      <c r="I122" s="19">
        <f t="shared" si="18"/>
        <v>0</v>
      </c>
      <c r="J122" s="19"/>
    </row>
    <row r="123" ht="15.75" customHeight="1">
      <c r="A123" s="27" t="s">
        <v>33</v>
      </c>
      <c r="B123" s="28"/>
      <c r="C123" s="10"/>
      <c r="D123" s="11"/>
      <c r="E123" s="29">
        <v>510.0</v>
      </c>
      <c r="F123" s="27">
        <f t="shared" ref="F123:H123" si="19">SUM(F118:F122)</f>
        <v>16.76</v>
      </c>
      <c r="G123" s="27">
        <f t="shared" si="19"/>
        <v>21.94</v>
      </c>
      <c r="H123" s="27">
        <f t="shared" si="19"/>
        <v>67.06</v>
      </c>
      <c r="I123" s="27">
        <f t="shared" si="18"/>
        <v>532.74</v>
      </c>
      <c r="J123" s="27"/>
    </row>
    <row r="124" ht="15.75" customHeight="1">
      <c r="A124" s="17" t="s">
        <v>34</v>
      </c>
      <c r="B124" s="25" t="s">
        <v>125</v>
      </c>
      <c r="C124" s="10"/>
      <c r="D124" s="11"/>
      <c r="E124" s="21">
        <v>60.0</v>
      </c>
      <c r="F124" s="19">
        <v>1.2</v>
      </c>
      <c r="G124" s="19">
        <v>0.2</v>
      </c>
      <c r="H124" s="19">
        <v>6.1</v>
      </c>
      <c r="I124" s="19">
        <f t="shared" si="18"/>
        <v>31</v>
      </c>
      <c r="J124" s="19" t="s">
        <v>126</v>
      </c>
    </row>
    <row r="125" ht="15.75" customHeight="1">
      <c r="A125" s="19"/>
      <c r="B125" s="25" t="s">
        <v>127</v>
      </c>
      <c r="C125" s="10"/>
      <c r="D125" s="11"/>
      <c r="E125" s="21" t="s">
        <v>68</v>
      </c>
      <c r="F125" s="19">
        <v>4.9</v>
      </c>
      <c r="G125" s="19">
        <v>4.0</v>
      </c>
      <c r="H125" s="19">
        <v>13.0</v>
      </c>
      <c r="I125" s="19">
        <f t="shared" si="18"/>
        <v>107.6</v>
      </c>
      <c r="J125" s="19" t="s">
        <v>128</v>
      </c>
    </row>
    <row r="126" ht="15.75" customHeight="1">
      <c r="A126" s="19"/>
      <c r="B126" s="20" t="s">
        <v>129</v>
      </c>
      <c r="C126" s="10"/>
      <c r="D126" s="11"/>
      <c r="E126" s="21">
        <v>85.0</v>
      </c>
      <c r="F126" s="19">
        <v>6.0</v>
      </c>
      <c r="G126" s="19">
        <v>10.0</v>
      </c>
      <c r="H126" s="19">
        <v>22.0</v>
      </c>
      <c r="I126" s="19">
        <f t="shared" si="18"/>
        <v>202</v>
      </c>
      <c r="J126" s="19" t="s">
        <v>89</v>
      </c>
    </row>
    <row r="127" ht="15.75" customHeight="1">
      <c r="A127" s="19"/>
      <c r="B127" s="25" t="s">
        <v>130</v>
      </c>
      <c r="C127" s="10"/>
      <c r="D127" s="11"/>
      <c r="E127" s="21">
        <v>30.0</v>
      </c>
      <c r="F127" s="31">
        <v>0.01</v>
      </c>
      <c r="G127" s="31">
        <v>1.5</v>
      </c>
      <c r="H127" s="31">
        <v>2.5</v>
      </c>
      <c r="I127" s="19">
        <f>SUM(F126*4+G126*9+H126*4)</f>
        <v>202</v>
      </c>
      <c r="J127" s="19" t="s">
        <v>131</v>
      </c>
    </row>
    <row r="128" ht="15.75" customHeight="1">
      <c r="A128" s="19"/>
      <c r="B128" s="20" t="s">
        <v>132</v>
      </c>
      <c r="C128" s="10"/>
      <c r="D128" s="11"/>
      <c r="E128" s="21">
        <v>150.0</v>
      </c>
      <c r="F128" s="22">
        <v>3.45</v>
      </c>
      <c r="G128" s="22">
        <v>0.6</v>
      </c>
      <c r="H128" s="22">
        <v>42.3</v>
      </c>
      <c r="I128" s="19">
        <f t="shared" ref="I128:I133" si="20">SUM(F128*4+G128*9+H128*4)</f>
        <v>188.4</v>
      </c>
      <c r="J128" s="19" t="s">
        <v>133</v>
      </c>
    </row>
    <row r="129" ht="15.75" customHeight="1">
      <c r="A129" s="19"/>
      <c r="B129" s="25" t="s">
        <v>76</v>
      </c>
      <c r="C129" s="10"/>
      <c r="D129" s="11"/>
      <c r="E129" s="21">
        <v>40.0</v>
      </c>
      <c r="F129" s="19">
        <v>1.8</v>
      </c>
      <c r="G129" s="19">
        <v>0.28</v>
      </c>
      <c r="H129" s="19">
        <v>19.9</v>
      </c>
      <c r="I129" s="19">
        <f t="shared" si="20"/>
        <v>89.32</v>
      </c>
      <c r="J129" s="19" t="s">
        <v>31</v>
      </c>
    </row>
    <row r="130" ht="15.75" customHeight="1">
      <c r="A130" s="19"/>
      <c r="B130" s="20" t="s">
        <v>134</v>
      </c>
      <c r="C130" s="10"/>
      <c r="D130" s="11"/>
      <c r="E130" s="21">
        <v>180.0</v>
      </c>
      <c r="F130" s="22">
        <v>0.9</v>
      </c>
      <c r="G130" s="22">
        <v>0.09</v>
      </c>
      <c r="H130" s="22">
        <v>14.0</v>
      </c>
      <c r="I130" s="19">
        <f t="shared" si="20"/>
        <v>60.41</v>
      </c>
      <c r="J130" s="19" t="s">
        <v>135</v>
      </c>
    </row>
    <row r="131" ht="15.75" customHeight="1">
      <c r="A131" s="24"/>
      <c r="B131" s="56" t="s">
        <v>29</v>
      </c>
      <c r="C131" s="10"/>
      <c r="D131" s="11"/>
      <c r="E131" s="57">
        <v>40.0</v>
      </c>
      <c r="F131" s="22">
        <v>3.04</v>
      </c>
      <c r="G131" s="22">
        <v>0.32</v>
      </c>
      <c r="H131" s="22">
        <v>19.7</v>
      </c>
      <c r="I131" s="24">
        <f t="shared" si="20"/>
        <v>93.84</v>
      </c>
      <c r="J131" s="24" t="s">
        <v>31</v>
      </c>
    </row>
    <row r="132" ht="15.75" customHeight="1">
      <c r="A132" s="27" t="s">
        <v>51</v>
      </c>
      <c r="B132" s="28"/>
      <c r="C132" s="10"/>
      <c r="D132" s="11"/>
      <c r="E132" s="29">
        <v>775.0</v>
      </c>
      <c r="F132" s="27">
        <f t="shared" ref="F132:H132" si="21">SUM(F125:F131)</f>
        <v>20.1</v>
      </c>
      <c r="G132" s="27">
        <f t="shared" si="21"/>
        <v>16.79</v>
      </c>
      <c r="H132" s="27">
        <f t="shared" si="21"/>
        <v>133.4</v>
      </c>
      <c r="I132" s="27">
        <f t="shared" si="20"/>
        <v>765.11</v>
      </c>
      <c r="J132" s="27"/>
    </row>
    <row r="133" ht="15.75" customHeight="1">
      <c r="A133" s="27" t="s">
        <v>52</v>
      </c>
      <c r="B133" s="33"/>
      <c r="C133" s="10"/>
      <c r="D133" s="11"/>
      <c r="E133" s="29">
        <f t="shared" ref="E133:H133" si="22">SUM(E123+E131+E132)</f>
        <v>1325</v>
      </c>
      <c r="F133" s="46">
        <f t="shared" si="22"/>
        <v>39.9</v>
      </c>
      <c r="G133" s="46">
        <f t="shared" si="22"/>
        <v>39.05</v>
      </c>
      <c r="H133" s="46">
        <f t="shared" si="22"/>
        <v>220.16</v>
      </c>
      <c r="I133" s="27">
        <f t="shared" si="20"/>
        <v>1391.69</v>
      </c>
      <c r="J133" s="27"/>
    </row>
    <row r="134" ht="15.0" customHeight="1">
      <c r="A134" s="47" t="s">
        <v>8</v>
      </c>
      <c r="B134" s="37" t="s">
        <v>9</v>
      </c>
      <c r="C134" s="7"/>
      <c r="D134" s="8"/>
      <c r="E134" s="38" t="s">
        <v>10</v>
      </c>
      <c r="F134" s="48" t="s">
        <v>11</v>
      </c>
      <c r="G134" s="10"/>
      <c r="H134" s="11"/>
      <c r="I134" s="49" t="s">
        <v>12</v>
      </c>
      <c r="J134" s="38" t="s">
        <v>13</v>
      </c>
    </row>
    <row r="135" ht="15.75" customHeight="1">
      <c r="A135" s="50"/>
      <c r="B135" s="41"/>
      <c r="D135" s="42"/>
      <c r="E135" s="40"/>
      <c r="F135" s="51" t="s">
        <v>14</v>
      </c>
      <c r="G135" s="51" t="s">
        <v>15</v>
      </c>
      <c r="H135" s="51" t="s">
        <v>16</v>
      </c>
      <c r="I135" s="40"/>
      <c r="J135" s="40"/>
    </row>
    <row r="136" ht="15.75" customHeight="1">
      <c r="A136" s="52"/>
      <c r="B136" s="13"/>
      <c r="C136" s="14"/>
      <c r="D136" s="15"/>
      <c r="E136" s="12"/>
      <c r="F136" s="12"/>
      <c r="G136" s="12"/>
      <c r="H136" s="12"/>
      <c r="I136" s="12"/>
      <c r="J136" s="12"/>
    </row>
    <row r="137" ht="15.75" customHeight="1">
      <c r="A137" s="17" t="s">
        <v>136</v>
      </c>
      <c r="B137" s="25"/>
      <c r="C137" s="10"/>
      <c r="D137" s="11"/>
      <c r="E137" s="19"/>
      <c r="F137" s="31"/>
      <c r="G137" s="31"/>
      <c r="H137" s="31"/>
      <c r="I137" s="19"/>
      <c r="J137" s="19"/>
    </row>
    <row r="138" ht="15.75" customHeight="1">
      <c r="A138" s="17" t="s">
        <v>18</v>
      </c>
      <c r="B138" s="25" t="s">
        <v>137</v>
      </c>
      <c r="C138" s="10"/>
      <c r="D138" s="11"/>
      <c r="E138" s="18" t="s">
        <v>55</v>
      </c>
      <c r="F138" s="53">
        <v>6.8</v>
      </c>
      <c r="G138" s="53">
        <v>10.4</v>
      </c>
      <c r="H138" s="53">
        <v>28.8</v>
      </c>
      <c r="I138" s="44">
        <f t="shared" ref="I138:I153" si="23">SUM(F138*4+G138*9+H138*4)</f>
        <v>236</v>
      </c>
      <c r="J138" s="19" t="s">
        <v>56</v>
      </c>
    </row>
    <row r="139" ht="15.75" customHeight="1">
      <c r="A139" s="19" t="s">
        <v>22</v>
      </c>
      <c r="B139" s="25" t="s">
        <v>138</v>
      </c>
      <c r="C139" s="10"/>
      <c r="D139" s="11"/>
      <c r="E139" s="21" t="s">
        <v>24</v>
      </c>
      <c r="F139" s="22">
        <v>3.0</v>
      </c>
      <c r="G139" s="22">
        <v>8.0</v>
      </c>
      <c r="H139" s="22">
        <v>17.5</v>
      </c>
      <c r="I139" s="44">
        <f t="shared" si="23"/>
        <v>154</v>
      </c>
      <c r="J139" s="19" t="s">
        <v>59</v>
      </c>
    </row>
    <row r="140" ht="15.75" customHeight="1">
      <c r="A140" s="19"/>
      <c r="B140" s="25" t="s">
        <v>139</v>
      </c>
      <c r="C140" s="10"/>
      <c r="D140" s="11"/>
      <c r="E140" s="21" t="s">
        <v>140</v>
      </c>
      <c r="F140" s="22">
        <v>1.45</v>
      </c>
      <c r="G140" s="22">
        <v>1.6</v>
      </c>
      <c r="H140" s="22">
        <v>2.65</v>
      </c>
      <c r="I140" s="44">
        <f t="shared" si="23"/>
        <v>30.8</v>
      </c>
      <c r="J140" s="19" t="s">
        <v>141</v>
      </c>
    </row>
    <row r="141" ht="15.75" customHeight="1">
      <c r="A141" s="19"/>
      <c r="B141" s="25" t="s">
        <v>76</v>
      </c>
      <c r="C141" s="10"/>
      <c r="D141" s="11"/>
      <c r="E141" s="21">
        <v>30.0</v>
      </c>
      <c r="F141" s="19">
        <v>1.4</v>
      </c>
      <c r="G141" s="19">
        <v>0.21</v>
      </c>
      <c r="H141" s="19">
        <v>10.1</v>
      </c>
      <c r="I141" s="44">
        <f t="shared" si="23"/>
        <v>47.89</v>
      </c>
      <c r="J141" s="19" t="s">
        <v>31</v>
      </c>
    </row>
    <row r="142" ht="15.75" customHeight="1">
      <c r="A142" s="19"/>
      <c r="B142" s="20" t="s">
        <v>142</v>
      </c>
      <c r="C142" s="10"/>
      <c r="D142" s="11"/>
      <c r="E142" s="21">
        <v>25.0</v>
      </c>
      <c r="F142" s="19">
        <v>0.025</v>
      </c>
      <c r="G142" s="19">
        <v>0.0</v>
      </c>
      <c r="H142" s="19">
        <v>19.85</v>
      </c>
      <c r="I142" s="44">
        <f t="shared" si="23"/>
        <v>79.5</v>
      </c>
      <c r="J142" s="19" t="s">
        <v>31</v>
      </c>
    </row>
    <row r="143" ht="15.75" customHeight="1">
      <c r="A143" s="27" t="s">
        <v>143</v>
      </c>
      <c r="B143" s="28"/>
      <c r="C143" s="10"/>
      <c r="D143" s="11"/>
      <c r="E143" s="29">
        <v>500.0</v>
      </c>
      <c r="F143" s="27">
        <f t="shared" ref="F143:H143" si="24">SUM(F138:F142)</f>
        <v>12.675</v>
      </c>
      <c r="G143" s="27">
        <f t="shared" si="24"/>
        <v>20.21</v>
      </c>
      <c r="H143" s="27">
        <f t="shared" si="24"/>
        <v>78.9</v>
      </c>
      <c r="I143" s="58">
        <f t="shared" si="23"/>
        <v>548.19</v>
      </c>
      <c r="J143" s="27"/>
    </row>
    <row r="144" ht="15.75" customHeight="1">
      <c r="A144" s="17" t="s">
        <v>34</v>
      </c>
      <c r="B144" s="25" t="s">
        <v>103</v>
      </c>
      <c r="C144" s="10"/>
      <c r="D144" s="11"/>
      <c r="E144" s="21">
        <v>60.0</v>
      </c>
      <c r="F144" s="55">
        <v>0.7</v>
      </c>
      <c r="G144" s="55">
        <v>0.1</v>
      </c>
      <c r="H144" s="55">
        <v>2.3</v>
      </c>
      <c r="I144" s="19">
        <f t="shared" si="23"/>
        <v>12.9</v>
      </c>
      <c r="J144" s="19" t="s">
        <v>104</v>
      </c>
    </row>
    <row r="145" ht="15.75" customHeight="1">
      <c r="A145" s="19"/>
      <c r="B145" s="25" t="s">
        <v>144</v>
      </c>
      <c r="C145" s="10"/>
      <c r="D145" s="11"/>
      <c r="E145" s="21">
        <v>200.0</v>
      </c>
      <c r="F145" s="22">
        <v>6.0</v>
      </c>
      <c r="G145" s="22">
        <v>4.6</v>
      </c>
      <c r="H145" s="22">
        <v>20.0</v>
      </c>
      <c r="I145" s="19">
        <f t="shared" si="23"/>
        <v>145.4</v>
      </c>
      <c r="J145" s="19" t="s">
        <v>145</v>
      </c>
    </row>
    <row r="146" ht="15.75" customHeight="1">
      <c r="A146" s="19"/>
      <c r="B146" s="25" t="s">
        <v>40</v>
      </c>
      <c r="C146" s="10"/>
      <c r="D146" s="11"/>
      <c r="E146" s="21">
        <v>10.0</v>
      </c>
      <c r="F146" s="19">
        <v>1.7</v>
      </c>
      <c r="G146" s="19">
        <v>1.6</v>
      </c>
      <c r="H146" s="19">
        <v>0.04</v>
      </c>
      <c r="I146" s="19">
        <f t="shared" si="23"/>
        <v>21.36</v>
      </c>
      <c r="J146" s="19" t="s">
        <v>41</v>
      </c>
    </row>
    <row r="147" ht="15.75" customHeight="1">
      <c r="A147" s="19"/>
      <c r="B147" s="25" t="s">
        <v>146</v>
      </c>
      <c r="C147" s="10"/>
      <c r="D147" s="11"/>
      <c r="E147" s="21" t="s">
        <v>147</v>
      </c>
      <c r="F147" s="19">
        <v>11.6</v>
      </c>
      <c r="G147" s="19">
        <v>11.5</v>
      </c>
      <c r="H147" s="19">
        <v>9.6</v>
      </c>
      <c r="I147" s="19">
        <f t="shared" si="23"/>
        <v>188.3</v>
      </c>
      <c r="J147" s="19" t="s">
        <v>148</v>
      </c>
    </row>
    <row r="148" ht="15.75" customHeight="1">
      <c r="A148" s="19"/>
      <c r="B148" s="25" t="s">
        <v>149</v>
      </c>
      <c r="C148" s="10"/>
      <c r="D148" s="11"/>
      <c r="E148" s="21">
        <v>150.0</v>
      </c>
      <c r="F148" s="22">
        <v>3.2</v>
      </c>
      <c r="G148" s="22">
        <v>5.2</v>
      </c>
      <c r="H148" s="22">
        <v>19.8</v>
      </c>
      <c r="I148" s="19">
        <f t="shared" si="23"/>
        <v>138.8</v>
      </c>
      <c r="J148" s="19" t="s">
        <v>150</v>
      </c>
    </row>
    <row r="149" ht="15.75" customHeight="1">
      <c r="A149" s="19"/>
      <c r="B149" s="25" t="s">
        <v>76</v>
      </c>
      <c r="C149" s="10"/>
      <c r="D149" s="11"/>
      <c r="E149" s="21">
        <v>25.0</v>
      </c>
      <c r="F149" s="22">
        <v>1.7</v>
      </c>
      <c r="G149" s="22">
        <v>0.3</v>
      </c>
      <c r="H149" s="22">
        <v>8.35</v>
      </c>
      <c r="I149" s="19">
        <f t="shared" si="23"/>
        <v>42.9</v>
      </c>
      <c r="J149" s="19" t="s">
        <v>31</v>
      </c>
    </row>
    <row r="150" ht="15.75" customHeight="1">
      <c r="A150" s="19"/>
      <c r="B150" s="25" t="s">
        <v>151</v>
      </c>
      <c r="C150" s="10"/>
      <c r="D150" s="11"/>
      <c r="E150" s="21">
        <v>200.0</v>
      </c>
      <c r="F150" s="22">
        <v>0.0</v>
      </c>
      <c r="G150" s="22">
        <v>0.0</v>
      </c>
      <c r="H150" s="22">
        <v>26.0</v>
      </c>
      <c r="I150" s="19">
        <f t="shared" si="23"/>
        <v>104</v>
      </c>
      <c r="J150" s="19" t="s">
        <v>31</v>
      </c>
    </row>
    <row r="151" ht="15.75" customHeight="1">
      <c r="A151" s="19"/>
      <c r="B151" s="25" t="s">
        <v>29</v>
      </c>
      <c r="C151" s="10"/>
      <c r="D151" s="11"/>
      <c r="E151" s="21">
        <v>40.0</v>
      </c>
      <c r="F151" s="22">
        <v>3.04</v>
      </c>
      <c r="G151" s="22">
        <v>0.32</v>
      </c>
      <c r="H151" s="22">
        <v>19.7</v>
      </c>
      <c r="I151" s="19">
        <f t="shared" si="23"/>
        <v>93.84</v>
      </c>
      <c r="J151" s="19" t="s">
        <v>31</v>
      </c>
    </row>
    <row r="152" ht="15.75" customHeight="1">
      <c r="A152" s="19"/>
      <c r="B152" s="20" t="s">
        <v>122</v>
      </c>
      <c r="C152" s="10"/>
      <c r="D152" s="11"/>
      <c r="E152" s="21">
        <v>73.0</v>
      </c>
      <c r="F152" s="22">
        <v>0.58</v>
      </c>
      <c r="G152" s="22">
        <v>0.14</v>
      </c>
      <c r="H152" s="22">
        <v>5.4</v>
      </c>
      <c r="I152" s="19">
        <f t="shared" si="23"/>
        <v>25.18</v>
      </c>
      <c r="J152" s="19"/>
    </row>
    <row r="153" ht="15.75" customHeight="1">
      <c r="A153" s="27" t="s">
        <v>51</v>
      </c>
      <c r="B153" s="28"/>
      <c r="C153" s="10"/>
      <c r="D153" s="11"/>
      <c r="E153" s="29">
        <v>795.0</v>
      </c>
      <c r="F153" s="27">
        <f t="shared" ref="F153:H153" si="25">SUM(F144:F151)</f>
        <v>27.94</v>
      </c>
      <c r="G153" s="27">
        <f t="shared" si="25"/>
        <v>23.62</v>
      </c>
      <c r="H153" s="27">
        <f t="shared" si="25"/>
        <v>105.79</v>
      </c>
      <c r="I153" s="27">
        <f t="shared" si="23"/>
        <v>747.5</v>
      </c>
      <c r="J153" s="27"/>
    </row>
    <row r="154" ht="15.75" customHeight="1">
      <c r="A154" s="27"/>
      <c r="B154" s="28"/>
      <c r="C154" s="10"/>
      <c r="D154" s="11"/>
      <c r="E154" s="29"/>
      <c r="F154" s="27"/>
      <c r="G154" s="27"/>
      <c r="H154" s="27"/>
      <c r="I154" s="27"/>
      <c r="J154" s="27"/>
    </row>
    <row r="155" ht="15.75" customHeight="1">
      <c r="A155" s="27" t="s">
        <v>52</v>
      </c>
      <c r="B155" s="33"/>
      <c r="C155" s="10"/>
      <c r="D155" s="11"/>
      <c r="E155" s="29">
        <f t="shared" ref="E155:H155" si="26">SUM(E143+E153+E154)</f>
        <v>1295</v>
      </c>
      <c r="F155" s="46">
        <f t="shared" si="26"/>
        <v>40.615</v>
      </c>
      <c r="G155" s="46">
        <f t="shared" si="26"/>
        <v>43.83</v>
      </c>
      <c r="H155" s="46">
        <f t="shared" si="26"/>
        <v>184.69</v>
      </c>
      <c r="I155" s="27">
        <f>SUM(F155*4+G155*9+H155*4)</f>
        <v>1295.69</v>
      </c>
      <c r="J155" s="27"/>
    </row>
    <row r="156" ht="15.0" customHeight="1">
      <c r="A156" s="47" t="s">
        <v>8</v>
      </c>
      <c r="B156" s="37" t="s">
        <v>9</v>
      </c>
      <c r="C156" s="7"/>
      <c r="D156" s="8"/>
      <c r="E156" s="38" t="s">
        <v>10</v>
      </c>
      <c r="F156" s="48" t="s">
        <v>11</v>
      </c>
      <c r="G156" s="10"/>
      <c r="H156" s="11"/>
      <c r="I156" s="49" t="s">
        <v>12</v>
      </c>
      <c r="J156" s="38" t="s">
        <v>13</v>
      </c>
    </row>
    <row r="157" ht="15.75" customHeight="1">
      <c r="A157" s="50"/>
      <c r="B157" s="41"/>
      <c r="D157" s="42"/>
      <c r="E157" s="40"/>
      <c r="F157" s="51" t="s">
        <v>14</v>
      </c>
      <c r="G157" s="51" t="s">
        <v>15</v>
      </c>
      <c r="H157" s="51" t="s">
        <v>16</v>
      </c>
      <c r="I157" s="40"/>
      <c r="J157" s="40"/>
    </row>
    <row r="158" ht="15.75" customHeight="1">
      <c r="A158" s="52"/>
      <c r="B158" s="13"/>
      <c r="C158" s="14"/>
      <c r="D158" s="15"/>
      <c r="E158" s="12"/>
      <c r="F158" s="12"/>
      <c r="G158" s="12"/>
      <c r="H158" s="12"/>
      <c r="I158" s="12"/>
      <c r="J158" s="12"/>
    </row>
    <row r="159" ht="15.75" customHeight="1">
      <c r="A159" s="17" t="s">
        <v>136</v>
      </c>
      <c r="B159" s="25"/>
      <c r="C159" s="10"/>
      <c r="D159" s="11"/>
      <c r="E159" s="21"/>
      <c r="F159" s="19"/>
      <c r="G159" s="19"/>
      <c r="H159" s="19"/>
      <c r="I159" s="19"/>
      <c r="J159" s="19"/>
    </row>
    <row r="160" ht="15.75" customHeight="1">
      <c r="A160" s="17" t="s">
        <v>53</v>
      </c>
      <c r="B160" s="25" t="s">
        <v>152</v>
      </c>
      <c r="C160" s="10"/>
      <c r="D160" s="11"/>
      <c r="E160" s="21" t="s">
        <v>153</v>
      </c>
      <c r="F160" s="19">
        <v>8.4</v>
      </c>
      <c r="G160" s="19">
        <v>9.4</v>
      </c>
      <c r="H160" s="19">
        <v>38.0</v>
      </c>
      <c r="I160" s="19">
        <f t="shared" ref="I160:I175" si="27">SUM(F160*4+G160*9+H160*4)</f>
        <v>270.2</v>
      </c>
      <c r="J160" s="19" t="s">
        <v>154</v>
      </c>
    </row>
    <row r="161" ht="15.75" customHeight="1">
      <c r="A161" s="19" t="s">
        <v>57</v>
      </c>
      <c r="B161" s="25" t="s">
        <v>155</v>
      </c>
      <c r="C161" s="10"/>
      <c r="D161" s="11"/>
      <c r="E161" s="21">
        <v>30.0</v>
      </c>
      <c r="F161" s="22">
        <v>2.94</v>
      </c>
      <c r="G161" s="22">
        <v>0.81</v>
      </c>
      <c r="H161" s="22">
        <v>15.2</v>
      </c>
      <c r="I161" s="19">
        <f t="shared" si="27"/>
        <v>79.85</v>
      </c>
      <c r="J161" s="19" t="s">
        <v>31</v>
      </c>
    </row>
    <row r="162" ht="15.75" customHeight="1">
      <c r="A162" s="19"/>
      <c r="B162" s="25" t="s">
        <v>80</v>
      </c>
      <c r="C162" s="10"/>
      <c r="D162" s="11"/>
      <c r="E162" s="21" t="s">
        <v>81</v>
      </c>
      <c r="F162" s="19">
        <v>0.3</v>
      </c>
      <c r="G162" s="19">
        <v>0.0</v>
      </c>
      <c r="H162" s="19">
        <v>6.7</v>
      </c>
      <c r="I162" s="19">
        <f t="shared" si="27"/>
        <v>28</v>
      </c>
      <c r="J162" s="19" t="s">
        <v>156</v>
      </c>
    </row>
    <row r="163" ht="15.75" customHeight="1">
      <c r="A163" s="19"/>
      <c r="B163" s="25" t="s">
        <v>157</v>
      </c>
      <c r="C163" s="10"/>
      <c r="D163" s="11"/>
      <c r="E163" s="21">
        <v>170.0</v>
      </c>
      <c r="F163" s="22">
        <v>0.68</v>
      </c>
      <c r="G163" s="22">
        <v>0.0</v>
      </c>
      <c r="H163" s="22">
        <v>18.19</v>
      </c>
      <c r="I163" s="19">
        <f t="shared" si="27"/>
        <v>75.48</v>
      </c>
      <c r="J163" s="19" t="s">
        <v>31</v>
      </c>
    </row>
    <row r="164" ht="15.75" customHeight="1">
      <c r="A164" s="19"/>
      <c r="B164" s="25"/>
      <c r="C164" s="10"/>
      <c r="D164" s="11"/>
      <c r="E164" s="21"/>
      <c r="F164" s="19"/>
      <c r="G164" s="19"/>
      <c r="H164" s="19"/>
      <c r="I164" s="19">
        <f t="shared" si="27"/>
        <v>0</v>
      </c>
      <c r="J164" s="19"/>
    </row>
    <row r="165" ht="15.75" customHeight="1">
      <c r="A165" s="27" t="s">
        <v>33</v>
      </c>
      <c r="B165" s="28"/>
      <c r="C165" s="10"/>
      <c r="D165" s="11"/>
      <c r="E165" s="29">
        <v>575.0</v>
      </c>
      <c r="F165" s="27">
        <f t="shared" ref="F165:H165" si="28">SUM(F160:F164)</f>
        <v>12.32</v>
      </c>
      <c r="G165" s="27">
        <f t="shared" si="28"/>
        <v>10.21</v>
      </c>
      <c r="H165" s="27">
        <f t="shared" si="28"/>
        <v>78.09</v>
      </c>
      <c r="I165" s="27">
        <f t="shared" si="27"/>
        <v>453.53</v>
      </c>
      <c r="J165" s="27"/>
    </row>
    <row r="166" ht="15.75" customHeight="1">
      <c r="A166" s="17" t="s">
        <v>34</v>
      </c>
      <c r="B166" s="25" t="s">
        <v>35</v>
      </c>
      <c r="C166" s="10"/>
      <c r="D166" s="11"/>
      <c r="E166" s="21">
        <v>60.0</v>
      </c>
      <c r="F166" s="22">
        <v>1.7</v>
      </c>
      <c r="G166" s="22">
        <v>0.1</v>
      </c>
      <c r="H166" s="22">
        <v>3.5</v>
      </c>
      <c r="I166" s="19">
        <f t="shared" si="27"/>
        <v>21.7</v>
      </c>
      <c r="J166" s="19" t="s">
        <v>36</v>
      </c>
    </row>
    <row r="167" ht="15.75" customHeight="1">
      <c r="A167" s="19"/>
      <c r="B167" s="25" t="s">
        <v>86</v>
      </c>
      <c r="C167" s="10"/>
      <c r="D167" s="11"/>
      <c r="E167" s="59" t="s">
        <v>68</v>
      </c>
      <c r="F167" s="22">
        <v>5.0</v>
      </c>
      <c r="G167" s="22">
        <v>7.0</v>
      </c>
      <c r="H167" s="22">
        <v>13.0</v>
      </c>
      <c r="I167" s="19">
        <f t="shared" si="27"/>
        <v>135</v>
      </c>
      <c r="J167" s="19" t="s">
        <v>158</v>
      </c>
    </row>
    <row r="168" ht="15.75" customHeight="1">
      <c r="A168" s="19"/>
      <c r="B168" s="20" t="s">
        <v>42</v>
      </c>
      <c r="C168" s="10"/>
      <c r="D168" s="11"/>
      <c r="E168" s="21">
        <v>85.0</v>
      </c>
      <c r="F168" s="19">
        <v>9.95</v>
      </c>
      <c r="G168" s="19">
        <v>10.0</v>
      </c>
      <c r="H168" s="19">
        <v>12.0</v>
      </c>
      <c r="I168" s="19">
        <f t="shared" si="27"/>
        <v>177.8</v>
      </c>
      <c r="J168" s="23" t="s">
        <v>43</v>
      </c>
    </row>
    <row r="169" ht="15.75" customHeight="1">
      <c r="A169" s="19"/>
      <c r="B169" s="20" t="s">
        <v>44</v>
      </c>
      <c r="C169" s="10"/>
      <c r="D169" s="11"/>
      <c r="E169" s="21">
        <v>30.0</v>
      </c>
      <c r="F169" s="31">
        <v>0.01</v>
      </c>
      <c r="G169" s="31">
        <v>1.5</v>
      </c>
      <c r="H169" s="31">
        <v>2.5</v>
      </c>
      <c r="I169" s="19">
        <f t="shared" si="27"/>
        <v>23.54</v>
      </c>
      <c r="J169" s="19" t="s">
        <v>70</v>
      </c>
    </row>
    <row r="170" ht="15.75" customHeight="1">
      <c r="A170" s="19"/>
      <c r="B170" s="25" t="s">
        <v>90</v>
      </c>
      <c r="C170" s="10"/>
      <c r="D170" s="11"/>
      <c r="E170" s="18">
        <v>150.0</v>
      </c>
      <c r="F170" s="22">
        <v>3.0</v>
      </c>
      <c r="G170" s="22">
        <v>4.2</v>
      </c>
      <c r="H170" s="22">
        <v>18.0</v>
      </c>
      <c r="I170" s="19">
        <f t="shared" si="27"/>
        <v>121.8</v>
      </c>
      <c r="J170" s="19" t="s">
        <v>91</v>
      </c>
    </row>
    <row r="171" ht="15.75" customHeight="1">
      <c r="A171" s="19"/>
      <c r="B171" s="25" t="s">
        <v>48</v>
      </c>
      <c r="C171" s="10"/>
      <c r="D171" s="11"/>
      <c r="E171" s="21">
        <v>180.0</v>
      </c>
      <c r="F171" s="22">
        <v>0.4</v>
      </c>
      <c r="G171" s="22">
        <v>0.0</v>
      </c>
      <c r="H171" s="22">
        <v>17.8</v>
      </c>
      <c r="I171" s="19">
        <f t="shared" si="27"/>
        <v>72.8</v>
      </c>
      <c r="J171" s="19" t="s">
        <v>49</v>
      </c>
    </row>
    <row r="172" ht="15.75" customHeight="1">
      <c r="A172" s="19"/>
      <c r="B172" s="20" t="s">
        <v>64</v>
      </c>
      <c r="C172" s="10"/>
      <c r="D172" s="11"/>
      <c r="E172" s="21">
        <v>50.0</v>
      </c>
      <c r="F172" s="22">
        <v>4.0</v>
      </c>
      <c r="G172" s="22">
        <v>7.5</v>
      </c>
      <c r="H172" s="22">
        <v>25.0</v>
      </c>
      <c r="I172" s="19">
        <f t="shared" si="27"/>
        <v>183.5</v>
      </c>
      <c r="J172" s="19" t="s">
        <v>31</v>
      </c>
    </row>
    <row r="173" ht="15.75" customHeight="1">
      <c r="A173" s="19"/>
      <c r="B173" s="25" t="s">
        <v>29</v>
      </c>
      <c r="C173" s="10"/>
      <c r="D173" s="11"/>
      <c r="E173" s="21">
        <v>40.0</v>
      </c>
      <c r="F173" s="19">
        <v>3.04</v>
      </c>
      <c r="G173" s="19">
        <v>0.32</v>
      </c>
      <c r="H173" s="19">
        <v>19.7</v>
      </c>
      <c r="I173" s="19">
        <f t="shared" si="27"/>
        <v>93.84</v>
      </c>
      <c r="J173" s="19" t="s">
        <v>31</v>
      </c>
    </row>
    <row r="174" ht="15.75" customHeight="1">
      <c r="A174" s="19"/>
      <c r="B174" s="25" t="s">
        <v>50</v>
      </c>
      <c r="C174" s="10"/>
      <c r="D174" s="11"/>
      <c r="E174" s="21">
        <v>40.0</v>
      </c>
      <c r="F174" s="22">
        <v>2.6</v>
      </c>
      <c r="G174" s="22">
        <v>0.48</v>
      </c>
      <c r="H174" s="22">
        <v>13.4</v>
      </c>
      <c r="I174" s="19">
        <f t="shared" si="27"/>
        <v>68.32</v>
      </c>
      <c r="J174" s="19" t="s">
        <v>31</v>
      </c>
    </row>
    <row r="175" ht="15.75" customHeight="1">
      <c r="A175" s="27" t="s">
        <v>51</v>
      </c>
      <c r="B175" s="28"/>
      <c r="C175" s="10"/>
      <c r="D175" s="11"/>
      <c r="E175" s="29">
        <v>915.0</v>
      </c>
      <c r="F175" s="27">
        <f t="shared" ref="F175:H175" si="29">SUM(F166:F174)</f>
        <v>29.7</v>
      </c>
      <c r="G175" s="27">
        <f t="shared" si="29"/>
        <v>31.1</v>
      </c>
      <c r="H175" s="27">
        <f t="shared" si="29"/>
        <v>124.9</v>
      </c>
      <c r="I175" s="27">
        <f t="shared" si="27"/>
        <v>898.3</v>
      </c>
      <c r="J175" s="27"/>
    </row>
    <row r="176" ht="15.75" customHeight="1">
      <c r="A176" s="27"/>
      <c r="B176" s="60"/>
      <c r="C176" s="10"/>
      <c r="D176" s="11"/>
      <c r="E176" s="29"/>
      <c r="F176" s="61"/>
      <c r="G176" s="61"/>
      <c r="H176" s="61"/>
      <c r="I176" s="27"/>
      <c r="J176" s="27"/>
    </row>
    <row r="177" ht="15.75" customHeight="1">
      <c r="A177" s="27" t="s">
        <v>52</v>
      </c>
      <c r="B177" s="62"/>
      <c r="C177" s="10"/>
      <c r="D177" s="11"/>
      <c r="E177" s="29">
        <f t="shared" ref="E177:H177" si="30">SUM(E165+E175+E176)</f>
        <v>1490</v>
      </c>
      <c r="F177" s="27">
        <f t="shared" si="30"/>
        <v>42.02</v>
      </c>
      <c r="G177" s="27">
        <f t="shared" si="30"/>
        <v>41.31</v>
      </c>
      <c r="H177" s="27">
        <f t="shared" si="30"/>
        <v>202.99</v>
      </c>
      <c r="I177" s="27">
        <f>SUM(F177*4+G177*9+H177*4)</f>
        <v>1351.83</v>
      </c>
      <c r="J177" s="27"/>
    </row>
    <row r="178" ht="15.0" customHeight="1">
      <c r="A178" s="63" t="s">
        <v>8</v>
      </c>
      <c r="B178" s="64" t="s">
        <v>9</v>
      </c>
      <c r="C178" s="7"/>
      <c r="D178" s="8"/>
      <c r="E178" s="65" t="s">
        <v>10</v>
      </c>
      <c r="F178" s="66" t="s">
        <v>11</v>
      </c>
      <c r="G178" s="10"/>
      <c r="H178" s="11"/>
      <c r="I178" s="67" t="s">
        <v>12</v>
      </c>
      <c r="J178" s="65" t="s">
        <v>13</v>
      </c>
    </row>
    <row r="179" ht="15.0" customHeight="1">
      <c r="A179" s="50"/>
      <c r="B179" s="41"/>
      <c r="D179" s="42"/>
      <c r="E179" s="40"/>
      <c r="F179" s="68" t="s">
        <v>14</v>
      </c>
      <c r="G179" s="68" t="s">
        <v>15</v>
      </c>
      <c r="H179" s="68" t="s">
        <v>16</v>
      </c>
      <c r="I179" s="40"/>
      <c r="J179" s="40"/>
    </row>
    <row r="180" ht="15.75" customHeight="1">
      <c r="A180" s="52"/>
      <c r="B180" s="13"/>
      <c r="C180" s="14"/>
      <c r="D180" s="15"/>
      <c r="E180" s="12"/>
      <c r="F180" s="12"/>
      <c r="G180" s="12"/>
      <c r="H180" s="12"/>
      <c r="I180" s="12"/>
      <c r="J180" s="12"/>
    </row>
    <row r="181" ht="15.75" customHeight="1">
      <c r="A181" s="17" t="s">
        <v>136</v>
      </c>
      <c r="B181" s="25" t="s">
        <v>159</v>
      </c>
      <c r="C181" s="10"/>
      <c r="D181" s="11"/>
      <c r="E181" s="21" t="s">
        <v>55</v>
      </c>
      <c r="F181" s="19">
        <v>6.8</v>
      </c>
      <c r="G181" s="19">
        <v>17.0</v>
      </c>
      <c r="H181" s="19">
        <v>38.0</v>
      </c>
      <c r="I181" s="19">
        <f t="shared" ref="I181:I194" si="31">SUM(F181*4+G181*9+H181*4)</f>
        <v>332.2</v>
      </c>
      <c r="J181" s="19" t="s">
        <v>56</v>
      </c>
    </row>
    <row r="182" ht="15.75" customHeight="1">
      <c r="A182" s="17" t="s">
        <v>77</v>
      </c>
      <c r="B182" s="25" t="s">
        <v>97</v>
      </c>
      <c r="C182" s="10"/>
      <c r="D182" s="11"/>
      <c r="E182" s="21" t="s">
        <v>98</v>
      </c>
      <c r="F182" s="53">
        <v>3.0</v>
      </c>
      <c r="G182" s="53">
        <v>8.0</v>
      </c>
      <c r="H182" s="53">
        <v>15.3</v>
      </c>
      <c r="I182" s="19">
        <f t="shared" si="31"/>
        <v>145.2</v>
      </c>
      <c r="J182" s="19" t="s">
        <v>160</v>
      </c>
    </row>
    <row r="183" ht="15.75" customHeight="1">
      <c r="A183" s="19" t="s">
        <v>57</v>
      </c>
      <c r="B183" s="25" t="s">
        <v>26</v>
      </c>
      <c r="C183" s="10"/>
      <c r="D183" s="11"/>
      <c r="E183" s="21">
        <v>200.0</v>
      </c>
      <c r="F183" s="22">
        <v>4.6</v>
      </c>
      <c r="G183" s="22">
        <v>3.6</v>
      </c>
      <c r="H183" s="22">
        <v>12.6</v>
      </c>
      <c r="I183" s="19">
        <f t="shared" si="31"/>
        <v>101.2</v>
      </c>
      <c r="J183" s="21" t="s">
        <v>28</v>
      </c>
    </row>
    <row r="184" ht="15.75" customHeight="1">
      <c r="A184" s="19"/>
      <c r="B184" s="20" t="s">
        <v>63</v>
      </c>
      <c r="C184" s="10"/>
      <c r="D184" s="11"/>
      <c r="E184" s="21">
        <v>100.0</v>
      </c>
      <c r="F184" s="22">
        <v>0.8</v>
      </c>
      <c r="G184" s="22">
        <v>0.2</v>
      </c>
      <c r="H184" s="22">
        <v>7.5</v>
      </c>
      <c r="I184" s="19">
        <f t="shared" si="31"/>
        <v>35</v>
      </c>
      <c r="J184" s="21"/>
    </row>
    <row r="185" ht="15.75" customHeight="1">
      <c r="A185" s="19"/>
      <c r="B185" s="20"/>
      <c r="C185" s="10"/>
      <c r="D185" s="11"/>
      <c r="E185" s="21"/>
      <c r="F185" s="19"/>
      <c r="G185" s="19"/>
      <c r="H185" s="19"/>
      <c r="I185" s="19">
        <f t="shared" si="31"/>
        <v>0</v>
      </c>
      <c r="J185" s="19" t="s">
        <v>31</v>
      </c>
    </row>
    <row r="186" ht="15.75" customHeight="1">
      <c r="A186" s="27" t="s">
        <v>33</v>
      </c>
      <c r="B186" s="28"/>
      <c r="C186" s="10"/>
      <c r="D186" s="11"/>
      <c r="E186" s="29">
        <v>505.0</v>
      </c>
      <c r="F186" s="27">
        <f t="shared" ref="F186:H186" si="32">SUM(F181:F185)</f>
        <v>15.2</v>
      </c>
      <c r="G186" s="27">
        <f t="shared" si="32"/>
        <v>28.8</v>
      </c>
      <c r="H186" s="27">
        <f t="shared" si="32"/>
        <v>73.4</v>
      </c>
      <c r="I186" s="27">
        <f t="shared" si="31"/>
        <v>613.6</v>
      </c>
      <c r="J186" s="27"/>
    </row>
    <row r="187" ht="15.75" customHeight="1">
      <c r="A187" s="17" t="s">
        <v>34</v>
      </c>
      <c r="B187" s="25" t="s">
        <v>65</v>
      </c>
      <c r="C187" s="10"/>
      <c r="D187" s="11"/>
      <c r="E187" s="21">
        <v>60.0</v>
      </c>
      <c r="F187" s="22">
        <v>0.8</v>
      </c>
      <c r="G187" s="22">
        <v>2.7</v>
      </c>
      <c r="H187" s="22">
        <v>4.6</v>
      </c>
      <c r="I187" s="19">
        <f t="shared" si="31"/>
        <v>45.9</v>
      </c>
      <c r="J187" s="19" t="s">
        <v>66</v>
      </c>
    </row>
    <row r="188" ht="15.75" customHeight="1">
      <c r="A188" s="19"/>
      <c r="B188" s="25" t="s">
        <v>161</v>
      </c>
      <c r="C188" s="10"/>
      <c r="D188" s="11"/>
      <c r="E188" s="21">
        <v>200.0</v>
      </c>
      <c r="F188" s="19">
        <v>7.9</v>
      </c>
      <c r="G188" s="19">
        <v>3.8</v>
      </c>
      <c r="H188" s="19">
        <v>18.0</v>
      </c>
      <c r="I188" s="19">
        <f t="shared" si="31"/>
        <v>137.8</v>
      </c>
      <c r="J188" s="19" t="s">
        <v>162</v>
      </c>
    </row>
    <row r="189" ht="15.75" customHeight="1">
      <c r="A189" s="19"/>
      <c r="B189" s="20" t="s">
        <v>163</v>
      </c>
      <c r="C189" s="10"/>
      <c r="D189" s="11"/>
      <c r="E189" s="21">
        <v>150.0</v>
      </c>
      <c r="F189" s="22">
        <v>3.7</v>
      </c>
      <c r="G189" s="22">
        <v>4.4</v>
      </c>
      <c r="H189" s="22">
        <v>14.6</v>
      </c>
      <c r="I189" s="19">
        <f t="shared" si="31"/>
        <v>112.8</v>
      </c>
      <c r="J189" s="19" t="s">
        <v>164</v>
      </c>
    </row>
    <row r="190" ht="15.75" customHeight="1">
      <c r="A190" s="19"/>
      <c r="B190" s="25" t="s">
        <v>165</v>
      </c>
      <c r="C190" s="10"/>
      <c r="D190" s="11"/>
      <c r="E190" s="21">
        <v>80.0</v>
      </c>
      <c r="F190" s="19">
        <v>14.6</v>
      </c>
      <c r="G190" s="19">
        <v>12.9</v>
      </c>
      <c r="H190" s="19">
        <v>13.2</v>
      </c>
      <c r="I190" s="19">
        <f t="shared" si="31"/>
        <v>227.3</v>
      </c>
      <c r="J190" s="19" t="s">
        <v>74</v>
      </c>
    </row>
    <row r="191" ht="15.75" customHeight="1">
      <c r="A191" s="19"/>
      <c r="B191" s="25" t="s">
        <v>166</v>
      </c>
      <c r="C191" s="10"/>
      <c r="D191" s="11"/>
      <c r="E191" s="21">
        <v>180.0</v>
      </c>
      <c r="F191" s="19">
        <v>0.36</v>
      </c>
      <c r="G191" s="19">
        <v>0.09</v>
      </c>
      <c r="H191" s="19">
        <v>16.56</v>
      </c>
      <c r="I191" s="19">
        <f t="shared" si="31"/>
        <v>68.49</v>
      </c>
      <c r="J191" s="19" t="s">
        <v>135</v>
      </c>
    </row>
    <row r="192" ht="15.75" customHeight="1">
      <c r="A192" s="19"/>
      <c r="B192" s="25" t="s">
        <v>29</v>
      </c>
      <c r="C192" s="10"/>
      <c r="D192" s="11"/>
      <c r="E192" s="21">
        <v>40.0</v>
      </c>
      <c r="F192" s="19">
        <v>3.04</v>
      </c>
      <c r="G192" s="19">
        <v>0.32</v>
      </c>
      <c r="H192" s="19">
        <v>19.7</v>
      </c>
      <c r="I192" s="19">
        <f t="shared" si="31"/>
        <v>93.84</v>
      </c>
      <c r="J192" s="19" t="s">
        <v>31</v>
      </c>
    </row>
    <row r="193" ht="15.75" customHeight="1">
      <c r="A193" s="19"/>
      <c r="B193" s="25" t="s">
        <v>50</v>
      </c>
      <c r="C193" s="10"/>
      <c r="D193" s="11"/>
      <c r="E193" s="21">
        <v>40.0</v>
      </c>
      <c r="F193" s="22">
        <v>2.6</v>
      </c>
      <c r="G193" s="22">
        <v>0.48</v>
      </c>
      <c r="H193" s="22">
        <v>13.4</v>
      </c>
      <c r="I193" s="19">
        <f t="shared" si="31"/>
        <v>68.32</v>
      </c>
      <c r="J193" s="19" t="s">
        <v>31</v>
      </c>
    </row>
    <row r="194" ht="15.75" customHeight="1">
      <c r="A194" s="27" t="s">
        <v>167</v>
      </c>
      <c r="B194" s="28"/>
      <c r="C194" s="10"/>
      <c r="D194" s="11"/>
      <c r="E194" s="29">
        <v>755.0</v>
      </c>
      <c r="F194" s="27">
        <f t="shared" ref="F194:H194" si="33">SUM(F187:F193)</f>
        <v>33</v>
      </c>
      <c r="G194" s="27">
        <f t="shared" si="33"/>
        <v>24.69</v>
      </c>
      <c r="H194" s="27">
        <f t="shared" si="33"/>
        <v>100.06</v>
      </c>
      <c r="I194" s="27">
        <f t="shared" si="31"/>
        <v>754.45</v>
      </c>
      <c r="J194" s="27"/>
    </row>
    <row r="195" ht="15.75" customHeight="1">
      <c r="A195" s="27"/>
      <c r="B195" s="28"/>
      <c r="C195" s="10"/>
      <c r="D195" s="11"/>
      <c r="E195" s="29"/>
      <c r="F195" s="27"/>
      <c r="G195" s="27"/>
      <c r="H195" s="27"/>
      <c r="I195" s="27"/>
      <c r="J195" s="27"/>
    </row>
    <row r="196" ht="15.75" customHeight="1">
      <c r="A196" s="27" t="s">
        <v>52</v>
      </c>
      <c r="B196" s="33"/>
      <c r="C196" s="10"/>
      <c r="D196" s="11"/>
      <c r="E196" s="29">
        <f t="shared" ref="E196:H196" si="34">SUM(E186+E194+E195)</f>
        <v>1260</v>
      </c>
      <c r="F196" s="46">
        <f t="shared" si="34"/>
        <v>48.2</v>
      </c>
      <c r="G196" s="46">
        <f t="shared" si="34"/>
        <v>53.49</v>
      </c>
      <c r="H196" s="46">
        <f t="shared" si="34"/>
        <v>173.46</v>
      </c>
      <c r="I196" s="27">
        <f>SUM(F196*4+G196*9+H196*4)</f>
        <v>1368.05</v>
      </c>
      <c r="J196" s="27"/>
    </row>
    <row r="197" ht="15.0" customHeight="1">
      <c r="A197" s="63" t="s">
        <v>8</v>
      </c>
      <c r="B197" s="69" t="s">
        <v>9</v>
      </c>
      <c r="C197" s="7"/>
      <c r="D197" s="8"/>
      <c r="E197" s="67" t="s">
        <v>10</v>
      </c>
      <c r="F197" s="66" t="s">
        <v>11</v>
      </c>
      <c r="G197" s="10"/>
      <c r="H197" s="11"/>
      <c r="I197" s="67" t="s">
        <v>12</v>
      </c>
      <c r="J197" s="67" t="s">
        <v>13</v>
      </c>
      <c r="L197" s="70" t="s">
        <v>168</v>
      </c>
      <c r="M197" s="70" t="s">
        <v>169</v>
      </c>
    </row>
    <row r="198" ht="15.75" customHeight="1">
      <c r="A198" s="50"/>
      <c r="B198" s="41"/>
      <c r="D198" s="42"/>
      <c r="E198" s="40"/>
      <c r="F198" s="68" t="s">
        <v>14</v>
      </c>
      <c r="G198" s="68" t="s">
        <v>15</v>
      </c>
      <c r="H198" s="68" t="s">
        <v>16</v>
      </c>
      <c r="I198" s="40"/>
      <c r="J198" s="40"/>
      <c r="L198" s="71">
        <v>665.75</v>
      </c>
      <c r="M198" s="71">
        <v>843.24</v>
      </c>
    </row>
    <row r="199" ht="15.75" customHeight="1">
      <c r="A199" s="52"/>
      <c r="B199" s="13"/>
      <c r="C199" s="14"/>
      <c r="D199" s="15"/>
      <c r="E199" s="12"/>
      <c r="F199" s="12"/>
      <c r="G199" s="12"/>
      <c r="H199" s="12"/>
      <c r="I199" s="12"/>
      <c r="J199" s="12"/>
      <c r="L199" s="71">
        <v>602.54</v>
      </c>
      <c r="M199" s="71">
        <v>890.26</v>
      </c>
    </row>
    <row r="200" ht="15.75" customHeight="1">
      <c r="A200" s="17" t="s">
        <v>136</v>
      </c>
      <c r="B200" s="25"/>
      <c r="C200" s="10"/>
      <c r="D200" s="11"/>
      <c r="E200" s="21"/>
      <c r="F200" s="19"/>
      <c r="G200" s="19"/>
      <c r="H200" s="19"/>
      <c r="I200" s="19"/>
      <c r="J200" s="19"/>
      <c r="L200" s="71">
        <v>519.37</v>
      </c>
      <c r="M200" s="71">
        <v>777.75</v>
      </c>
    </row>
    <row r="201" ht="15.75" customHeight="1">
      <c r="A201" s="17" t="s">
        <v>94</v>
      </c>
      <c r="B201" s="25" t="s">
        <v>170</v>
      </c>
      <c r="C201" s="10"/>
      <c r="D201" s="11"/>
      <c r="E201" s="21" t="s">
        <v>55</v>
      </c>
      <c r="F201" s="22">
        <v>6.0</v>
      </c>
      <c r="G201" s="22">
        <v>12.96</v>
      </c>
      <c r="H201" s="22">
        <v>29.07</v>
      </c>
      <c r="I201" s="19">
        <f t="shared" ref="I201:I216" si="35">SUM(F201*4+G201*9+H201*4)</f>
        <v>256.92</v>
      </c>
      <c r="J201" s="19" t="s">
        <v>171</v>
      </c>
      <c r="L201" s="71">
        <v>704.33</v>
      </c>
      <c r="M201" s="71">
        <v>826.87</v>
      </c>
    </row>
    <row r="202" ht="15.75" customHeight="1">
      <c r="A202" s="17" t="s">
        <v>57</v>
      </c>
      <c r="B202" s="25" t="s">
        <v>172</v>
      </c>
      <c r="C202" s="10"/>
      <c r="D202" s="11"/>
      <c r="E202" s="21">
        <v>40.0</v>
      </c>
      <c r="F202" s="22">
        <v>5.08</v>
      </c>
      <c r="G202" s="22">
        <v>4.5</v>
      </c>
      <c r="H202" s="22">
        <v>4.58</v>
      </c>
      <c r="I202" s="19">
        <f t="shared" si="35"/>
        <v>79.14</v>
      </c>
      <c r="J202" s="19" t="s">
        <v>173</v>
      </c>
      <c r="L202" s="71">
        <v>524.78</v>
      </c>
      <c r="M202" s="71">
        <v>765.67</v>
      </c>
    </row>
    <row r="203" ht="15.75" customHeight="1">
      <c r="A203" s="19"/>
      <c r="B203" s="25" t="s">
        <v>155</v>
      </c>
      <c r="C203" s="10"/>
      <c r="D203" s="11"/>
      <c r="E203" s="21">
        <v>40.0</v>
      </c>
      <c r="F203" s="22">
        <v>3.9</v>
      </c>
      <c r="G203" s="22">
        <v>1.08</v>
      </c>
      <c r="H203" s="22">
        <v>20.2</v>
      </c>
      <c r="I203" s="19">
        <f t="shared" si="35"/>
        <v>106.12</v>
      </c>
      <c r="J203" s="19" t="s">
        <v>31</v>
      </c>
      <c r="L203" s="71">
        <v>548.19</v>
      </c>
      <c r="M203" s="71">
        <v>741.85</v>
      </c>
    </row>
    <row r="204" ht="15.75" customHeight="1">
      <c r="A204" s="19"/>
      <c r="B204" s="25" t="s">
        <v>174</v>
      </c>
      <c r="C204" s="10"/>
      <c r="D204" s="11"/>
      <c r="E204" s="21">
        <v>14.0</v>
      </c>
      <c r="F204" s="54">
        <v>3.2</v>
      </c>
      <c r="G204" s="54">
        <v>4.1</v>
      </c>
      <c r="H204" s="54">
        <v>0.0</v>
      </c>
      <c r="I204" s="19">
        <f t="shared" si="35"/>
        <v>49.7</v>
      </c>
      <c r="J204" s="19" t="s">
        <v>100</v>
      </c>
      <c r="L204" s="71">
        <v>453.53</v>
      </c>
      <c r="M204" s="71">
        <v>939.16</v>
      </c>
    </row>
    <row r="205" ht="15.75" customHeight="1">
      <c r="A205" s="19"/>
      <c r="B205" s="25" t="s">
        <v>175</v>
      </c>
      <c r="C205" s="10"/>
      <c r="D205" s="11"/>
      <c r="E205" s="21">
        <v>10.0</v>
      </c>
      <c r="F205" s="22">
        <v>0.55</v>
      </c>
      <c r="G205" s="22">
        <v>1.65</v>
      </c>
      <c r="H205" s="22">
        <v>25.0</v>
      </c>
      <c r="I205" s="19">
        <f t="shared" si="35"/>
        <v>117.05</v>
      </c>
      <c r="J205" s="19" t="s">
        <v>31</v>
      </c>
      <c r="L205" s="71">
        <v>602.68</v>
      </c>
      <c r="M205" s="71">
        <v>753.61</v>
      </c>
    </row>
    <row r="206" ht="15.75" customHeight="1">
      <c r="A206" s="19"/>
      <c r="B206" s="25" t="s">
        <v>60</v>
      </c>
      <c r="C206" s="10"/>
      <c r="D206" s="11"/>
      <c r="E206" s="21" t="s">
        <v>61</v>
      </c>
      <c r="F206" s="22">
        <v>0.2</v>
      </c>
      <c r="G206" s="22">
        <v>0.0</v>
      </c>
      <c r="H206" s="22">
        <v>6.5</v>
      </c>
      <c r="I206" s="19">
        <f t="shared" si="35"/>
        <v>26.8</v>
      </c>
      <c r="J206" s="19" t="s">
        <v>62</v>
      </c>
      <c r="L206" s="71">
        <v>559.73</v>
      </c>
      <c r="M206" s="71">
        <v>868.43</v>
      </c>
    </row>
    <row r="207" ht="15.75" customHeight="1">
      <c r="A207" s="27" t="s">
        <v>33</v>
      </c>
      <c r="B207" s="28"/>
      <c r="C207" s="10"/>
      <c r="D207" s="11"/>
      <c r="E207" s="29">
        <v>504.0</v>
      </c>
      <c r="F207" s="27">
        <f t="shared" ref="F207:H207" si="36">SUM(F201:F206)</f>
        <v>18.93</v>
      </c>
      <c r="G207" s="27">
        <f t="shared" si="36"/>
        <v>24.29</v>
      </c>
      <c r="H207" s="27">
        <f t="shared" si="36"/>
        <v>85.35</v>
      </c>
      <c r="I207" s="27">
        <f t="shared" si="35"/>
        <v>635.73</v>
      </c>
      <c r="J207" s="27"/>
      <c r="L207" s="70">
        <v>624.69</v>
      </c>
      <c r="M207" s="70">
        <v>813.17</v>
      </c>
    </row>
    <row r="208" ht="15.75" customHeight="1">
      <c r="A208" s="17" t="s">
        <v>34</v>
      </c>
      <c r="B208" s="25" t="s">
        <v>84</v>
      </c>
      <c r="C208" s="10"/>
      <c r="D208" s="11"/>
      <c r="E208" s="21">
        <v>60.0</v>
      </c>
      <c r="F208" s="22">
        <v>0.5</v>
      </c>
      <c r="G208" s="22">
        <v>0.06</v>
      </c>
      <c r="H208" s="22">
        <v>1.5</v>
      </c>
      <c r="I208" s="19">
        <f t="shared" si="35"/>
        <v>8.54</v>
      </c>
      <c r="J208" s="19" t="s">
        <v>85</v>
      </c>
    </row>
    <row r="209" ht="15.75" customHeight="1">
      <c r="A209" s="19"/>
      <c r="B209" s="25" t="s">
        <v>176</v>
      </c>
      <c r="C209" s="10"/>
      <c r="D209" s="11"/>
      <c r="E209" s="21" t="s">
        <v>177</v>
      </c>
      <c r="F209" s="19">
        <v>4.8</v>
      </c>
      <c r="G209" s="19">
        <v>3.28</v>
      </c>
      <c r="H209" s="19">
        <v>25.0</v>
      </c>
      <c r="I209" s="19">
        <f t="shared" si="35"/>
        <v>148.72</v>
      </c>
      <c r="J209" s="19" t="s">
        <v>178</v>
      </c>
      <c r="L209" s="70">
        <f t="shared" ref="L209:M209" si="37">SUM(L198:L207)</f>
        <v>5805.59</v>
      </c>
      <c r="M209" s="70">
        <f t="shared" si="37"/>
        <v>8220.01</v>
      </c>
    </row>
    <row r="210" ht="15.75" customHeight="1">
      <c r="A210" s="19"/>
      <c r="B210" s="25" t="s">
        <v>179</v>
      </c>
      <c r="C210" s="10"/>
      <c r="D210" s="11"/>
      <c r="E210" s="21" t="s">
        <v>180</v>
      </c>
      <c r="F210" s="19">
        <v>16.3</v>
      </c>
      <c r="G210" s="19">
        <v>10.0</v>
      </c>
      <c r="H210" s="19">
        <v>15.0</v>
      </c>
      <c r="I210" s="19">
        <f t="shared" si="35"/>
        <v>215.2</v>
      </c>
      <c r="J210" s="19" t="s">
        <v>181</v>
      </c>
      <c r="L210" s="70">
        <f t="shared" ref="L210:M210" si="38">(L209/10)</f>
        <v>580.559</v>
      </c>
      <c r="M210" s="70">
        <f t="shared" si="38"/>
        <v>822.001</v>
      </c>
    </row>
    <row r="211" ht="15.75" customHeight="1">
      <c r="A211" s="19"/>
      <c r="B211" s="25" t="s">
        <v>182</v>
      </c>
      <c r="C211" s="10"/>
      <c r="D211" s="11"/>
      <c r="E211" s="21">
        <v>150.0</v>
      </c>
      <c r="F211" s="22">
        <v>3.5</v>
      </c>
      <c r="G211" s="22">
        <v>4.8</v>
      </c>
      <c r="H211" s="22">
        <v>24.23</v>
      </c>
      <c r="I211" s="19">
        <f t="shared" si="35"/>
        <v>154.12</v>
      </c>
      <c r="J211" s="19" t="s">
        <v>183</v>
      </c>
      <c r="L211" s="70" t="s">
        <v>184</v>
      </c>
      <c r="N211" s="70" t="s">
        <v>185</v>
      </c>
    </row>
    <row r="212" ht="15.75" customHeight="1">
      <c r="A212" s="19"/>
      <c r="B212" s="25" t="s">
        <v>186</v>
      </c>
      <c r="C212" s="10"/>
      <c r="D212" s="11"/>
      <c r="E212" s="21">
        <v>200.0</v>
      </c>
      <c r="F212" s="19">
        <v>0.0</v>
      </c>
      <c r="G212" s="19">
        <v>0.0</v>
      </c>
      <c r="H212" s="19">
        <v>26.0</v>
      </c>
      <c r="I212" s="19">
        <f t="shared" si="35"/>
        <v>104</v>
      </c>
      <c r="J212" s="19" t="s">
        <v>187</v>
      </c>
    </row>
    <row r="213" ht="15.75" customHeight="1">
      <c r="A213" s="19"/>
      <c r="B213" s="20" t="s">
        <v>188</v>
      </c>
      <c r="C213" s="10"/>
      <c r="D213" s="11"/>
      <c r="E213" s="21">
        <v>150.0</v>
      </c>
      <c r="F213" s="22">
        <v>5.1</v>
      </c>
      <c r="G213" s="22">
        <v>3.75</v>
      </c>
      <c r="H213" s="22">
        <v>8.25</v>
      </c>
      <c r="I213" s="19">
        <f t="shared" si="35"/>
        <v>87.15</v>
      </c>
      <c r="J213" s="19" t="s">
        <v>31</v>
      </c>
    </row>
    <row r="214" ht="15.75" customHeight="1">
      <c r="A214" s="19"/>
      <c r="B214" s="25" t="s">
        <v>50</v>
      </c>
      <c r="C214" s="10"/>
      <c r="D214" s="11"/>
      <c r="E214" s="21">
        <v>40.0</v>
      </c>
      <c r="F214" s="22">
        <v>2.6</v>
      </c>
      <c r="G214" s="22">
        <v>0.48</v>
      </c>
      <c r="H214" s="22">
        <v>13.4</v>
      </c>
      <c r="I214" s="19">
        <f t="shared" si="35"/>
        <v>68.32</v>
      </c>
      <c r="J214" s="19" t="s">
        <v>31</v>
      </c>
    </row>
    <row r="215" ht="15.75" customHeight="1">
      <c r="A215" s="19"/>
      <c r="B215" s="25" t="s">
        <v>114</v>
      </c>
      <c r="C215" s="10"/>
      <c r="D215" s="11"/>
      <c r="E215" s="21">
        <v>35.0</v>
      </c>
      <c r="F215" s="22">
        <v>2.6</v>
      </c>
      <c r="G215" s="22">
        <v>0.2</v>
      </c>
      <c r="H215" s="22">
        <v>17.3</v>
      </c>
      <c r="I215" s="19">
        <f t="shared" si="35"/>
        <v>81.4</v>
      </c>
      <c r="J215" s="19" t="s">
        <v>31</v>
      </c>
    </row>
    <row r="216" ht="15.75" customHeight="1">
      <c r="A216" s="27" t="s">
        <v>51</v>
      </c>
      <c r="B216" s="28"/>
      <c r="C216" s="10"/>
      <c r="D216" s="11"/>
      <c r="E216" s="29">
        <v>810.0</v>
      </c>
      <c r="F216" s="27">
        <f t="shared" ref="F216:H216" si="39">SUM(F208:F215)</f>
        <v>35.4</v>
      </c>
      <c r="G216" s="27">
        <f t="shared" si="39"/>
        <v>22.57</v>
      </c>
      <c r="H216" s="27">
        <f t="shared" si="39"/>
        <v>130.68</v>
      </c>
      <c r="I216" s="27">
        <f t="shared" si="35"/>
        <v>867.45</v>
      </c>
      <c r="J216" s="27"/>
    </row>
    <row r="217" ht="15.75" customHeight="1">
      <c r="A217" s="27"/>
      <c r="B217" s="28"/>
      <c r="C217" s="10"/>
      <c r="D217" s="11"/>
      <c r="E217" s="29"/>
      <c r="F217" s="27"/>
      <c r="G217" s="27"/>
      <c r="H217" s="27"/>
      <c r="I217" s="27"/>
      <c r="J217" s="27"/>
    </row>
    <row r="218" ht="15.75" customHeight="1">
      <c r="A218" s="27" t="s">
        <v>52</v>
      </c>
      <c r="B218" s="33"/>
      <c r="C218" s="10"/>
      <c r="D218" s="11"/>
      <c r="E218" s="29">
        <f t="shared" ref="E218:H218" si="40">SUM(E207+E216+E217)</f>
        <v>1314</v>
      </c>
      <c r="F218" s="46">
        <f t="shared" si="40"/>
        <v>54.33</v>
      </c>
      <c r="G218" s="46">
        <f t="shared" si="40"/>
        <v>46.86</v>
      </c>
      <c r="H218" s="46">
        <f t="shared" si="40"/>
        <v>216.03</v>
      </c>
      <c r="I218" s="27">
        <f>SUM(F218*4+G218*9+H218*4)</f>
        <v>1503.18</v>
      </c>
      <c r="J218" s="27"/>
    </row>
    <row r="219" ht="15.0" customHeight="1">
      <c r="A219" s="63" t="s">
        <v>8</v>
      </c>
      <c r="B219" s="69" t="s">
        <v>9</v>
      </c>
      <c r="C219" s="7"/>
      <c r="D219" s="8"/>
      <c r="E219" s="67" t="s">
        <v>10</v>
      </c>
      <c r="F219" s="66" t="s">
        <v>11</v>
      </c>
      <c r="G219" s="10"/>
      <c r="H219" s="11"/>
      <c r="I219" s="67" t="s">
        <v>12</v>
      </c>
      <c r="J219" s="67" t="s">
        <v>13</v>
      </c>
    </row>
    <row r="220" ht="15.75" customHeight="1">
      <c r="A220" s="50"/>
      <c r="B220" s="41"/>
      <c r="D220" s="42"/>
      <c r="E220" s="40"/>
      <c r="F220" s="68" t="s">
        <v>14</v>
      </c>
      <c r="G220" s="68" t="s">
        <v>15</v>
      </c>
      <c r="H220" s="68" t="s">
        <v>16</v>
      </c>
      <c r="I220" s="40"/>
      <c r="J220" s="40"/>
    </row>
    <row r="221" ht="15.75" customHeight="1">
      <c r="A221" s="52"/>
      <c r="B221" s="13"/>
      <c r="C221" s="14"/>
      <c r="D221" s="15"/>
      <c r="E221" s="12"/>
      <c r="F221" s="12"/>
      <c r="G221" s="12"/>
      <c r="H221" s="12"/>
      <c r="I221" s="12"/>
      <c r="J221" s="12"/>
    </row>
    <row r="222" ht="15.75" customHeight="1">
      <c r="A222" s="17" t="s">
        <v>136</v>
      </c>
      <c r="B222" s="25"/>
      <c r="C222" s="10"/>
      <c r="D222" s="11"/>
      <c r="E222" s="21"/>
      <c r="F222" s="19"/>
      <c r="G222" s="19"/>
      <c r="H222" s="19"/>
      <c r="I222" s="19"/>
      <c r="J222" s="19"/>
    </row>
    <row r="223" ht="15.75" customHeight="1">
      <c r="A223" s="17" t="s">
        <v>116</v>
      </c>
      <c r="B223" s="25" t="s">
        <v>125</v>
      </c>
      <c r="C223" s="10"/>
      <c r="D223" s="11"/>
      <c r="E223" s="21">
        <v>60.0</v>
      </c>
      <c r="F223" s="19">
        <v>1.2</v>
      </c>
      <c r="G223" s="19">
        <v>0.2</v>
      </c>
      <c r="H223" s="19">
        <v>6.1</v>
      </c>
      <c r="I223" s="19">
        <f t="shared" ref="I223:I236" si="41">SUM(F223*4+G223*9+H223*4)</f>
        <v>31</v>
      </c>
      <c r="J223" s="19" t="s">
        <v>189</v>
      </c>
    </row>
    <row r="224" ht="15.75" customHeight="1">
      <c r="A224" s="19" t="s">
        <v>22</v>
      </c>
      <c r="B224" s="25" t="s">
        <v>190</v>
      </c>
      <c r="C224" s="10"/>
      <c r="D224" s="11"/>
      <c r="E224" s="21">
        <v>150.0</v>
      </c>
      <c r="F224" s="22">
        <v>8.655</v>
      </c>
      <c r="G224" s="22">
        <v>10.54</v>
      </c>
      <c r="H224" s="22">
        <v>45.31</v>
      </c>
      <c r="I224" s="19">
        <f t="shared" si="41"/>
        <v>310.72</v>
      </c>
      <c r="J224" s="19" t="s">
        <v>191</v>
      </c>
    </row>
    <row r="225" ht="15.75" customHeight="1">
      <c r="A225" s="19"/>
      <c r="B225" s="25" t="s">
        <v>50</v>
      </c>
      <c r="C225" s="10"/>
      <c r="D225" s="11"/>
      <c r="E225" s="21">
        <v>25.0</v>
      </c>
      <c r="F225" s="22">
        <v>1.7</v>
      </c>
      <c r="G225" s="22">
        <v>0.3</v>
      </c>
      <c r="H225" s="22">
        <v>8.35</v>
      </c>
      <c r="I225" s="19">
        <f t="shared" si="41"/>
        <v>42.9</v>
      </c>
      <c r="J225" s="19" t="s">
        <v>31</v>
      </c>
    </row>
    <row r="226" ht="15.75" customHeight="1">
      <c r="A226" s="19"/>
      <c r="B226" s="20" t="s">
        <v>29</v>
      </c>
      <c r="C226" s="10"/>
      <c r="D226" s="11"/>
      <c r="E226" s="21">
        <v>25.0</v>
      </c>
      <c r="F226" s="19">
        <v>1.9</v>
      </c>
      <c r="G226" s="19">
        <v>0.2</v>
      </c>
      <c r="H226" s="19">
        <v>12.3</v>
      </c>
      <c r="I226" s="19">
        <f t="shared" si="41"/>
        <v>58.6</v>
      </c>
      <c r="J226" s="19" t="s">
        <v>31</v>
      </c>
    </row>
    <row r="227" ht="15.75" customHeight="1">
      <c r="A227" s="19"/>
      <c r="B227" s="25" t="s">
        <v>192</v>
      </c>
      <c r="C227" s="10"/>
      <c r="D227" s="11"/>
      <c r="E227" s="21" t="s">
        <v>140</v>
      </c>
      <c r="F227" s="22">
        <v>1.45</v>
      </c>
      <c r="G227" s="22">
        <v>1.6</v>
      </c>
      <c r="H227" s="22">
        <v>2.65</v>
      </c>
      <c r="I227" s="19">
        <f t="shared" si="41"/>
        <v>30.8</v>
      </c>
      <c r="J227" s="19" t="s">
        <v>141</v>
      </c>
    </row>
    <row r="228" ht="15.75" customHeight="1">
      <c r="A228" s="19"/>
      <c r="B228" s="20" t="s">
        <v>193</v>
      </c>
      <c r="C228" s="10"/>
      <c r="D228" s="11"/>
      <c r="E228" s="21">
        <v>194.0</v>
      </c>
      <c r="F228" s="22">
        <v>2.9</v>
      </c>
      <c r="G228" s="22">
        <v>0.9</v>
      </c>
      <c r="H228" s="22">
        <v>41.0</v>
      </c>
      <c r="I228" s="19">
        <f t="shared" si="41"/>
        <v>183.7</v>
      </c>
      <c r="J228" s="19"/>
    </row>
    <row r="229" ht="15.75" customHeight="1">
      <c r="A229" s="27" t="s">
        <v>33</v>
      </c>
      <c r="B229" s="28"/>
      <c r="C229" s="10"/>
      <c r="D229" s="11"/>
      <c r="E229" s="29">
        <v>570.0</v>
      </c>
      <c r="F229" s="27">
        <f t="shared" ref="F229:H229" si="42">SUM(F223:F228)</f>
        <v>17.805</v>
      </c>
      <c r="G229" s="27">
        <f t="shared" si="42"/>
        <v>13.74</v>
      </c>
      <c r="H229" s="27">
        <f t="shared" si="42"/>
        <v>115.71</v>
      </c>
      <c r="I229" s="27">
        <f t="shared" si="41"/>
        <v>657.72</v>
      </c>
      <c r="J229" s="27"/>
    </row>
    <row r="230" ht="15.75" customHeight="1">
      <c r="A230" s="17" t="s">
        <v>34</v>
      </c>
      <c r="B230" s="25" t="s">
        <v>103</v>
      </c>
      <c r="C230" s="10"/>
      <c r="D230" s="11"/>
      <c r="E230" s="21">
        <v>60.0</v>
      </c>
      <c r="F230" s="55">
        <v>0.7</v>
      </c>
      <c r="G230" s="55">
        <v>0.1</v>
      </c>
      <c r="H230" s="55">
        <v>2.3</v>
      </c>
      <c r="I230" s="19">
        <f t="shared" si="41"/>
        <v>12.9</v>
      </c>
      <c r="J230" s="19" t="s">
        <v>104</v>
      </c>
    </row>
    <row r="231" ht="15.75" customHeight="1">
      <c r="A231" s="19"/>
      <c r="B231" s="25" t="s">
        <v>194</v>
      </c>
      <c r="C231" s="10"/>
      <c r="D231" s="11"/>
      <c r="E231" s="21" t="s">
        <v>68</v>
      </c>
      <c r="F231" s="19">
        <v>4.9</v>
      </c>
      <c r="G231" s="19">
        <v>4.0</v>
      </c>
      <c r="H231" s="19">
        <v>13.0</v>
      </c>
      <c r="I231" s="19">
        <f t="shared" si="41"/>
        <v>107.6</v>
      </c>
      <c r="J231" s="19" t="s">
        <v>128</v>
      </c>
    </row>
    <row r="232" ht="15.75" customHeight="1">
      <c r="A232" s="19"/>
      <c r="B232" s="20" t="s">
        <v>78</v>
      </c>
      <c r="C232" s="10"/>
      <c r="D232" s="11"/>
      <c r="E232" s="21" t="s">
        <v>195</v>
      </c>
      <c r="F232" s="19">
        <v>18.0</v>
      </c>
      <c r="G232" s="19">
        <v>19.0</v>
      </c>
      <c r="H232" s="19">
        <v>40.0</v>
      </c>
      <c r="I232" s="19">
        <f t="shared" si="41"/>
        <v>403</v>
      </c>
      <c r="J232" s="19" t="s">
        <v>196</v>
      </c>
    </row>
    <row r="233" ht="15.75" customHeight="1">
      <c r="A233" s="19"/>
      <c r="B233" s="25" t="s">
        <v>197</v>
      </c>
      <c r="C233" s="10"/>
      <c r="D233" s="11"/>
      <c r="E233" s="21">
        <v>200.0</v>
      </c>
      <c r="F233" s="19">
        <v>0.0</v>
      </c>
      <c r="G233" s="19">
        <v>0.0</v>
      </c>
      <c r="H233" s="19">
        <v>26.0</v>
      </c>
      <c r="I233" s="19">
        <f t="shared" si="41"/>
        <v>104</v>
      </c>
      <c r="J233" s="19" t="s">
        <v>31</v>
      </c>
    </row>
    <row r="234" ht="15.75" customHeight="1">
      <c r="A234" s="19"/>
      <c r="B234" s="25" t="s">
        <v>50</v>
      </c>
      <c r="C234" s="10"/>
      <c r="D234" s="11"/>
      <c r="E234" s="21">
        <v>40.0</v>
      </c>
      <c r="F234" s="19">
        <v>2.6</v>
      </c>
      <c r="G234" s="19">
        <v>0.48</v>
      </c>
      <c r="H234" s="19">
        <v>13.4</v>
      </c>
      <c r="I234" s="19">
        <f t="shared" si="41"/>
        <v>68.32</v>
      </c>
      <c r="J234" s="19" t="s">
        <v>31</v>
      </c>
    </row>
    <row r="235" ht="15.75" customHeight="1">
      <c r="A235" s="19"/>
      <c r="B235" s="25" t="s">
        <v>29</v>
      </c>
      <c r="C235" s="10"/>
      <c r="D235" s="11"/>
      <c r="E235" s="21">
        <v>35.0</v>
      </c>
      <c r="F235" s="22">
        <v>2.6</v>
      </c>
      <c r="G235" s="22">
        <v>0.35</v>
      </c>
      <c r="H235" s="22">
        <v>17.0</v>
      </c>
      <c r="I235" s="19">
        <f t="shared" si="41"/>
        <v>81.55</v>
      </c>
      <c r="J235" s="19" t="s">
        <v>31</v>
      </c>
    </row>
    <row r="236" ht="15.75" customHeight="1">
      <c r="A236" s="72" t="s">
        <v>51</v>
      </c>
      <c r="B236" s="28"/>
      <c r="C236" s="10"/>
      <c r="D236" s="11"/>
      <c r="E236" s="29">
        <v>870.0</v>
      </c>
      <c r="F236" s="27">
        <f t="shared" ref="F236:H236" si="43">SUM(F230:F235)</f>
        <v>28.8</v>
      </c>
      <c r="G236" s="27">
        <f t="shared" si="43"/>
        <v>23.93</v>
      </c>
      <c r="H236" s="27">
        <f t="shared" si="43"/>
        <v>111.7</v>
      </c>
      <c r="I236" s="27">
        <f t="shared" si="41"/>
        <v>777.37</v>
      </c>
      <c r="J236" s="27"/>
      <c r="K236" s="73"/>
    </row>
    <row r="237" ht="15.75" customHeight="1">
      <c r="A237" s="72"/>
      <c r="B237" s="28"/>
      <c r="C237" s="10"/>
      <c r="D237" s="11"/>
      <c r="E237" s="29"/>
      <c r="F237" s="27"/>
      <c r="G237" s="27"/>
      <c r="H237" s="27"/>
      <c r="I237" s="27"/>
      <c r="J237" s="27"/>
    </row>
    <row r="238" ht="15.75" customHeight="1">
      <c r="A238" s="27" t="s">
        <v>52</v>
      </c>
      <c r="B238" s="28"/>
      <c r="C238" s="10"/>
      <c r="D238" s="11"/>
      <c r="E238" s="29">
        <f t="shared" ref="E238:H238" si="44">SUM(E229+E236+E237)</f>
        <v>1440</v>
      </c>
      <c r="F238" s="46">
        <f t="shared" si="44"/>
        <v>46.605</v>
      </c>
      <c r="G238" s="46">
        <f t="shared" si="44"/>
        <v>37.67</v>
      </c>
      <c r="H238" s="46">
        <f t="shared" si="44"/>
        <v>227.41</v>
      </c>
      <c r="I238" s="27">
        <f t="shared" ref="I238:I239" si="46">SUM(F238*4+G238*9+H238*4)</f>
        <v>1435.09</v>
      </c>
      <c r="J238" s="27"/>
    </row>
    <row r="239" ht="15.0" customHeight="1">
      <c r="A239" s="74" t="s">
        <v>198</v>
      </c>
      <c r="B239" s="75"/>
      <c r="C239" s="7"/>
      <c r="D239" s="8"/>
      <c r="E239" s="76">
        <f>SUM(E50+E71+E92+E113+E133+E155+E177+E196+E218+E238)</f>
        <v>13636</v>
      </c>
      <c r="F239" s="76">
        <f t="shared" ref="F239:H239" si="45">SUM(F50+F71+F92+F113+F133+F155+F177+F196+F218+F238)/10</f>
        <v>46.259</v>
      </c>
      <c r="G239" s="76">
        <f t="shared" si="45"/>
        <v>47.06</v>
      </c>
      <c r="H239" s="76">
        <f t="shared" si="45"/>
        <v>199.546</v>
      </c>
      <c r="I239" s="77">
        <f t="shared" si="46"/>
        <v>1406.76</v>
      </c>
      <c r="J239" s="76"/>
    </row>
    <row r="240" ht="27.0" customHeight="1">
      <c r="A240" s="12"/>
      <c r="B240" s="13"/>
      <c r="C240" s="14"/>
      <c r="D240" s="15"/>
      <c r="E240" s="12"/>
      <c r="F240" s="12"/>
      <c r="G240" s="12"/>
      <c r="H240" s="12"/>
      <c r="I240" s="12"/>
      <c r="J240" s="12"/>
    </row>
    <row r="241" ht="15.0" customHeight="1"/>
    <row r="242" ht="15.75" customHeight="1">
      <c r="A242" s="70" t="s">
        <v>199</v>
      </c>
    </row>
    <row r="243" ht="15.75" customHeight="1">
      <c r="A243" s="70" t="s">
        <v>200</v>
      </c>
    </row>
    <row r="244" ht="15.75" customHeight="1">
      <c r="A244" s="70" t="s">
        <v>201</v>
      </c>
    </row>
    <row r="245" ht="15.75" customHeight="1">
      <c r="A245" s="70" t="s">
        <v>202</v>
      </c>
    </row>
    <row r="246" ht="15.75" customHeight="1">
      <c r="A246" s="78" t="s">
        <v>203</v>
      </c>
    </row>
    <row r="247" ht="15.75" customHeight="1">
      <c r="A247" s="78" t="s">
        <v>204</v>
      </c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3">
    <mergeCell ref="F30:H30"/>
    <mergeCell ref="I30:I31"/>
    <mergeCell ref="H3:J3"/>
    <mergeCell ref="B9:I9"/>
    <mergeCell ref="B10:I10"/>
    <mergeCell ref="B11:I11"/>
    <mergeCell ref="B12:I12"/>
    <mergeCell ref="B13:I13"/>
    <mergeCell ref="A30:A31"/>
    <mergeCell ref="J30:J31"/>
    <mergeCell ref="B30:D31"/>
    <mergeCell ref="E30:E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G52:G53"/>
    <mergeCell ref="H52:H53"/>
    <mergeCell ref="A51:A53"/>
    <mergeCell ref="B51:D53"/>
    <mergeCell ref="E51:E53"/>
    <mergeCell ref="F51:H51"/>
    <mergeCell ref="I51:I53"/>
    <mergeCell ref="J51:J53"/>
    <mergeCell ref="F52:F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F72:H72"/>
    <mergeCell ref="I72:I74"/>
    <mergeCell ref="J72:J74"/>
    <mergeCell ref="F73:F74"/>
    <mergeCell ref="G73:G74"/>
    <mergeCell ref="H73:H74"/>
    <mergeCell ref="B68:D68"/>
    <mergeCell ref="B69:D69"/>
    <mergeCell ref="B70:D70"/>
    <mergeCell ref="B71:D71"/>
    <mergeCell ref="A72:A74"/>
    <mergeCell ref="B72:D74"/>
    <mergeCell ref="E72:E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F93:H93"/>
    <mergeCell ref="I93:I95"/>
    <mergeCell ref="J93:J95"/>
    <mergeCell ref="F94:F95"/>
    <mergeCell ref="G94:G95"/>
    <mergeCell ref="H94:H95"/>
    <mergeCell ref="B89:D89"/>
    <mergeCell ref="B90:D90"/>
    <mergeCell ref="B91:D91"/>
    <mergeCell ref="B92:D92"/>
    <mergeCell ref="A93:A95"/>
    <mergeCell ref="B93:D95"/>
    <mergeCell ref="E93:E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F114:H114"/>
    <mergeCell ref="I114:I116"/>
    <mergeCell ref="J114:J116"/>
    <mergeCell ref="F115:F116"/>
    <mergeCell ref="G115:G116"/>
    <mergeCell ref="H115:H116"/>
    <mergeCell ref="B110:D110"/>
    <mergeCell ref="B111:D111"/>
    <mergeCell ref="B112:D112"/>
    <mergeCell ref="B113:D113"/>
    <mergeCell ref="A114:A116"/>
    <mergeCell ref="B114:D116"/>
    <mergeCell ref="E114:E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I134:I136"/>
    <mergeCell ref="J134:J136"/>
    <mergeCell ref="F135:F136"/>
    <mergeCell ref="G135:G136"/>
    <mergeCell ref="B131:D131"/>
    <mergeCell ref="B132:D132"/>
    <mergeCell ref="B133:D133"/>
    <mergeCell ref="A134:A136"/>
    <mergeCell ref="E134:E136"/>
    <mergeCell ref="F134:H134"/>
    <mergeCell ref="H135:H136"/>
    <mergeCell ref="B134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6:D158"/>
    <mergeCell ref="E156:E158"/>
    <mergeCell ref="F156:H156"/>
    <mergeCell ref="I156:I158"/>
    <mergeCell ref="J156:J158"/>
    <mergeCell ref="F157:F158"/>
    <mergeCell ref="G157:G158"/>
    <mergeCell ref="H157:H158"/>
    <mergeCell ref="B150:D150"/>
    <mergeCell ref="B151:D151"/>
    <mergeCell ref="B152:D152"/>
    <mergeCell ref="B153:D153"/>
    <mergeCell ref="B154:D154"/>
    <mergeCell ref="B155:D155"/>
    <mergeCell ref="A156:A158"/>
    <mergeCell ref="E197:E199"/>
    <mergeCell ref="F198:F199"/>
    <mergeCell ref="B195:D195"/>
    <mergeCell ref="B196:D196"/>
    <mergeCell ref="A197:A199"/>
    <mergeCell ref="B197:D199"/>
    <mergeCell ref="F197:H197"/>
    <mergeCell ref="I197:I199"/>
    <mergeCell ref="J197:J199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G220:G221"/>
    <mergeCell ref="H220:H221"/>
    <mergeCell ref="A219:A221"/>
    <mergeCell ref="B219:D221"/>
    <mergeCell ref="E219:E221"/>
    <mergeCell ref="F219:H219"/>
    <mergeCell ref="I219:I221"/>
    <mergeCell ref="J219:J221"/>
    <mergeCell ref="F220:F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G239:G240"/>
    <mergeCell ref="H239:H240"/>
    <mergeCell ref="I239:I240"/>
    <mergeCell ref="J239:J240"/>
    <mergeCell ref="A246:K246"/>
    <mergeCell ref="A247:J247"/>
    <mergeCell ref="B236:D236"/>
    <mergeCell ref="B237:D237"/>
    <mergeCell ref="B238:D238"/>
    <mergeCell ref="A239:A240"/>
    <mergeCell ref="B239:D240"/>
    <mergeCell ref="E239:E240"/>
    <mergeCell ref="F239:F240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E178:E180"/>
    <mergeCell ref="F178:H178"/>
    <mergeCell ref="I178:I180"/>
    <mergeCell ref="J178:J180"/>
    <mergeCell ref="F179:F180"/>
    <mergeCell ref="G179:G180"/>
    <mergeCell ref="H179:H180"/>
    <mergeCell ref="B173:D173"/>
    <mergeCell ref="B174:D174"/>
    <mergeCell ref="B175:D175"/>
    <mergeCell ref="B176:D176"/>
    <mergeCell ref="B177:D177"/>
    <mergeCell ref="A178:A180"/>
    <mergeCell ref="B178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G198:G199"/>
    <mergeCell ref="H198:H199"/>
    <mergeCell ref="B200:D200"/>
    <mergeCell ref="B201:D201"/>
    <mergeCell ref="B202:D202"/>
    <mergeCell ref="B203:D203"/>
    <mergeCell ref="B204:D204"/>
  </mergeCell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8.86"/>
    <col customWidth="1" min="2" max="3" width="8.71"/>
    <col customWidth="1" min="4" max="4" width="35.14"/>
    <col customWidth="1" min="5" max="5" width="10.14"/>
    <col customWidth="1" min="6" max="7" width="8.71"/>
    <col customWidth="1" min="8" max="8" width="9.43"/>
    <col customWidth="1" min="9" max="9" width="26.0"/>
    <col customWidth="1" min="10" max="10" width="15.14"/>
    <col customWidth="1" min="11" max="26" width="8.71"/>
  </cols>
  <sheetData>
    <row r="2">
      <c r="H2" s="1" t="s">
        <v>0</v>
      </c>
      <c r="I2" s="1"/>
    </row>
    <row r="3">
      <c r="H3" s="2" t="s">
        <v>1</v>
      </c>
    </row>
    <row r="4">
      <c r="H4" s="1"/>
      <c r="I4" s="1"/>
    </row>
    <row r="5">
      <c r="H5" s="1" t="s">
        <v>2</v>
      </c>
      <c r="I5" s="1"/>
    </row>
    <row r="6">
      <c r="H6" s="1" t="s">
        <v>3</v>
      </c>
      <c r="I6" s="1"/>
    </row>
    <row r="9">
      <c r="B9" s="3" t="s">
        <v>205</v>
      </c>
    </row>
    <row r="10">
      <c r="B10" s="3" t="s">
        <v>5</v>
      </c>
    </row>
    <row r="11">
      <c r="B11" s="3" t="s">
        <v>206</v>
      </c>
    </row>
    <row r="12">
      <c r="B12" s="3" t="s">
        <v>7</v>
      </c>
    </row>
    <row r="13">
      <c r="B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0" customHeight="1">
      <c r="A30" s="5" t="s">
        <v>8</v>
      </c>
      <c r="B30" s="6" t="s">
        <v>9</v>
      </c>
      <c r="C30" s="7"/>
      <c r="D30" s="8"/>
      <c r="E30" s="5" t="s">
        <v>10</v>
      </c>
      <c r="F30" s="9" t="s">
        <v>11</v>
      </c>
      <c r="G30" s="10"/>
      <c r="H30" s="11"/>
      <c r="I30" s="5" t="s">
        <v>12</v>
      </c>
      <c r="J30" s="5" t="s">
        <v>13</v>
      </c>
    </row>
    <row r="31" ht="30.75" customHeight="1">
      <c r="A31" s="12"/>
      <c r="B31" s="13"/>
      <c r="C31" s="14"/>
      <c r="D31" s="15"/>
      <c r="E31" s="12"/>
      <c r="F31" s="16" t="s">
        <v>14</v>
      </c>
      <c r="G31" s="16" t="s">
        <v>15</v>
      </c>
      <c r="H31" s="16" t="s">
        <v>16</v>
      </c>
      <c r="I31" s="12"/>
      <c r="J31" s="12"/>
    </row>
    <row r="32" ht="15.75" customHeight="1">
      <c r="A32" s="17" t="s">
        <v>17</v>
      </c>
      <c r="B32" s="18"/>
      <c r="C32" s="10"/>
      <c r="D32" s="11"/>
      <c r="E32" s="19"/>
      <c r="F32" s="19"/>
      <c r="G32" s="19"/>
      <c r="H32" s="19"/>
      <c r="I32" s="19"/>
      <c r="J32" s="19"/>
    </row>
    <row r="33" ht="15.75" customHeight="1">
      <c r="A33" s="17" t="s">
        <v>18</v>
      </c>
      <c r="B33" s="20" t="s">
        <v>19</v>
      </c>
      <c r="C33" s="10"/>
      <c r="D33" s="11"/>
      <c r="E33" s="21" t="s">
        <v>195</v>
      </c>
      <c r="F33" s="22">
        <v>16.7</v>
      </c>
      <c r="G33" s="22">
        <v>23.8</v>
      </c>
      <c r="H33" s="22">
        <v>4.0</v>
      </c>
      <c r="I33" s="19">
        <f t="shared" ref="I33:I49" si="1">SUM(F33*4+G33*9+H33*4)</f>
        <v>297</v>
      </c>
      <c r="J33" s="23" t="s">
        <v>21</v>
      </c>
    </row>
    <row r="34" ht="15.75" customHeight="1">
      <c r="A34" s="17" t="s">
        <v>57</v>
      </c>
      <c r="B34" s="25" t="s">
        <v>23</v>
      </c>
      <c r="C34" s="10"/>
      <c r="D34" s="11"/>
      <c r="E34" s="26" t="s">
        <v>24</v>
      </c>
      <c r="F34" s="22">
        <v>4.1</v>
      </c>
      <c r="G34" s="22">
        <v>9.4</v>
      </c>
      <c r="H34" s="22">
        <v>15.3</v>
      </c>
      <c r="I34" s="19">
        <f t="shared" si="1"/>
        <v>162.2</v>
      </c>
      <c r="J34" s="23" t="s">
        <v>25</v>
      </c>
    </row>
    <row r="35" ht="15.75" customHeight="1">
      <c r="A35" s="19"/>
      <c r="B35" s="25" t="s">
        <v>26</v>
      </c>
      <c r="C35" s="10"/>
      <c r="D35" s="11"/>
      <c r="E35" s="26" t="s">
        <v>27</v>
      </c>
      <c r="F35" s="22">
        <v>4.6</v>
      </c>
      <c r="G35" s="22">
        <v>3.6</v>
      </c>
      <c r="H35" s="22">
        <v>12.6</v>
      </c>
      <c r="I35" s="19">
        <f t="shared" si="1"/>
        <v>101.2</v>
      </c>
      <c r="J35" s="23" t="s">
        <v>28</v>
      </c>
    </row>
    <row r="36" ht="15.75" customHeight="1">
      <c r="A36" s="19"/>
      <c r="B36" s="20" t="s">
        <v>50</v>
      </c>
      <c r="C36" s="10"/>
      <c r="D36" s="11"/>
      <c r="E36" s="79">
        <v>25.0</v>
      </c>
      <c r="F36" s="22">
        <v>1.7</v>
      </c>
      <c r="G36" s="22">
        <v>0.3</v>
      </c>
      <c r="H36" s="22">
        <v>8.35</v>
      </c>
      <c r="I36" s="19">
        <f t="shared" si="1"/>
        <v>42.9</v>
      </c>
      <c r="J36" s="23" t="s">
        <v>31</v>
      </c>
    </row>
    <row r="37" ht="15.75" customHeight="1">
      <c r="A37" s="19"/>
      <c r="B37" s="20" t="s">
        <v>29</v>
      </c>
      <c r="C37" s="10"/>
      <c r="D37" s="11"/>
      <c r="E37" s="26" t="s">
        <v>30</v>
      </c>
      <c r="F37" s="22">
        <v>2.6</v>
      </c>
      <c r="G37" s="22">
        <v>0.35</v>
      </c>
      <c r="H37" s="22">
        <v>17.0</v>
      </c>
      <c r="I37" s="19">
        <f t="shared" si="1"/>
        <v>81.55</v>
      </c>
      <c r="J37" s="23" t="s">
        <v>31</v>
      </c>
    </row>
    <row r="38" ht="15.75" customHeight="1">
      <c r="A38" s="19"/>
      <c r="B38" s="20" t="s">
        <v>32</v>
      </c>
      <c r="C38" s="10"/>
      <c r="D38" s="11"/>
      <c r="E38" s="21">
        <v>180.0</v>
      </c>
      <c r="F38" s="22">
        <v>0.7</v>
      </c>
      <c r="G38" s="22">
        <v>0.7</v>
      </c>
      <c r="H38" s="22">
        <v>17.63</v>
      </c>
      <c r="I38" s="19">
        <f t="shared" si="1"/>
        <v>79.62</v>
      </c>
      <c r="J38" s="23" t="s">
        <v>31</v>
      </c>
    </row>
    <row r="39" ht="15.75" customHeight="1">
      <c r="A39" s="27" t="s">
        <v>33</v>
      </c>
      <c r="B39" s="28"/>
      <c r="C39" s="10"/>
      <c r="D39" s="11"/>
      <c r="E39" s="29">
        <v>685.0</v>
      </c>
      <c r="F39" s="27">
        <f t="shared" ref="F39:H39" si="2">SUM(F33:F38)</f>
        <v>30.4</v>
      </c>
      <c r="G39" s="27">
        <f t="shared" si="2"/>
        <v>38.15</v>
      </c>
      <c r="H39" s="27">
        <f t="shared" si="2"/>
        <v>74.88</v>
      </c>
      <c r="I39" s="27">
        <f t="shared" si="1"/>
        <v>764.47</v>
      </c>
      <c r="J39" s="80"/>
    </row>
    <row r="40" ht="15.75" customHeight="1">
      <c r="A40" s="17" t="s">
        <v>34</v>
      </c>
      <c r="B40" s="25" t="s">
        <v>35</v>
      </c>
      <c r="C40" s="10"/>
      <c r="D40" s="11"/>
      <c r="E40" s="21">
        <v>100.0</v>
      </c>
      <c r="F40" s="22">
        <v>2.8</v>
      </c>
      <c r="G40" s="22">
        <v>0.16</v>
      </c>
      <c r="H40" s="22">
        <v>6.0</v>
      </c>
      <c r="I40" s="19">
        <f t="shared" si="1"/>
        <v>36.64</v>
      </c>
      <c r="J40" s="23" t="s">
        <v>36</v>
      </c>
    </row>
    <row r="41" ht="15.75" customHeight="1">
      <c r="A41" s="19"/>
      <c r="B41" s="25" t="s">
        <v>37</v>
      </c>
      <c r="C41" s="10"/>
      <c r="D41" s="11"/>
      <c r="E41" s="21" t="s">
        <v>207</v>
      </c>
      <c r="F41" s="19">
        <v>6.73</v>
      </c>
      <c r="G41" s="19">
        <v>9.63</v>
      </c>
      <c r="H41" s="19">
        <v>16.0</v>
      </c>
      <c r="I41" s="19">
        <f t="shared" si="1"/>
        <v>177.59</v>
      </c>
      <c r="J41" s="23" t="s">
        <v>39</v>
      </c>
    </row>
    <row r="42" ht="15.75" customHeight="1">
      <c r="A42" s="19"/>
      <c r="B42" s="25" t="s">
        <v>40</v>
      </c>
      <c r="C42" s="10"/>
      <c r="D42" s="11"/>
      <c r="E42" s="21">
        <v>10.0</v>
      </c>
      <c r="F42" s="19">
        <v>1.7</v>
      </c>
      <c r="G42" s="19">
        <v>1.6</v>
      </c>
      <c r="H42" s="19">
        <v>0.04</v>
      </c>
      <c r="I42" s="19">
        <f t="shared" si="1"/>
        <v>21.36</v>
      </c>
      <c r="J42" s="23" t="s">
        <v>41</v>
      </c>
    </row>
    <row r="43" ht="15.75" customHeight="1">
      <c r="A43" s="19"/>
      <c r="B43" s="20" t="s">
        <v>42</v>
      </c>
      <c r="C43" s="10"/>
      <c r="D43" s="11"/>
      <c r="E43" s="21">
        <v>85.0</v>
      </c>
      <c r="F43" s="19">
        <v>9.95</v>
      </c>
      <c r="G43" s="19">
        <v>10.0</v>
      </c>
      <c r="H43" s="19">
        <v>12.0</v>
      </c>
      <c r="I43" s="19">
        <f t="shared" si="1"/>
        <v>177.8</v>
      </c>
      <c r="J43" s="23" t="s">
        <v>43</v>
      </c>
    </row>
    <row r="44" ht="15.75" customHeight="1">
      <c r="A44" s="19"/>
      <c r="B44" s="20" t="s">
        <v>44</v>
      </c>
      <c r="C44" s="10"/>
      <c r="D44" s="11"/>
      <c r="E44" s="21">
        <v>30.0</v>
      </c>
      <c r="F44" s="31">
        <v>0.01</v>
      </c>
      <c r="G44" s="31">
        <v>1.5</v>
      </c>
      <c r="H44" s="31">
        <v>2.5</v>
      </c>
      <c r="I44" s="19">
        <f t="shared" si="1"/>
        <v>23.54</v>
      </c>
      <c r="J44" s="23" t="s">
        <v>45</v>
      </c>
    </row>
    <row r="45" ht="15.75" customHeight="1">
      <c r="A45" s="19"/>
      <c r="B45" s="20" t="s">
        <v>46</v>
      </c>
      <c r="C45" s="10"/>
      <c r="D45" s="11"/>
      <c r="E45" s="21">
        <v>180.0</v>
      </c>
      <c r="F45" s="22">
        <v>6.48</v>
      </c>
      <c r="G45" s="22">
        <v>5.88</v>
      </c>
      <c r="H45" s="22">
        <v>34.0</v>
      </c>
      <c r="I45" s="19">
        <f t="shared" si="1"/>
        <v>214.84</v>
      </c>
      <c r="J45" s="23" t="s">
        <v>47</v>
      </c>
    </row>
    <row r="46" ht="15.75" customHeight="1">
      <c r="A46" s="19"/>
      <c r="B46" s="25" t="s">
        <v>48</v>
      </c>
      <c r="C46" s="10"/>
      <c r="D46" s="11"/>
      <c r="E46" s="21">
        <v>200.0</v>
      </c>
      <c r="F46" s="22">
        <v>0.4</v>
      </c>
      <c r="G46" s="22">
        <v>0.0</v>
      </c>
      <c r="H46" s="22">
        <v>19.7</v>
      </c>
      <c r="I46" s="19">
        <f t="shared" si="1"/>
        <v>80.4</v>
      </c>
      <c r="J46" s="23" t="s">
        <v>49</v>
      </c>
    </row>
    <row r="47" ht="15.75" customHeight="1">
      <c r="A47" s="19"/>
      <c r="B47" s="20" t="s">
        <v>29</v>
      </c>
      <c r="C47" s="10"/>
      <c r="D47" s="11"/>
      <c r="E47" s="21">
        <v>50.0</v>
      </c>
      <c r="F47" s="22">
        <v>3.8</v>
      </c>
      <c r="G47" s="22">
        <v>0.4</v>
      </c>
      <c r="H47" s="22">
        <v>24.6</v>
      </c>
      <c r="I47" s="19">
        <f t="shared" si="1"/>
        <v>117.2</v>
      </c>
      <c r="J47" s="81"/>
    </row>
    <row r="48" ht="15.75" customHeight="1">
      <c r="A48" s="19"/>
      <c r="B48" s="25" t="s">
        <v>50</v>
      </c>
      <c r="C48" s="10"/>
      <c r="D48" s="11"/>
      <c r="E48" s="21">
        <v>50.0</v>
      </c>
      <c r="F48" s="19">
        <v>3.3</v>
      </c>
      <c r="G48" s="19">
        <v>0.6</v>
      </c>
      <c r="H48" s="19">
        <v>16.7</v>
      </c>
      <c r="I48" s="19">
        <f t="shared" si="1"/>
        <v>85.4</v>
      </c>
      <c r="J48" s="32" t="s">
        <v>31</v>
      </c>
    </row>
    <row r="49" ht="15.75" customHeight="1">
      <c r="A49" s="27" t="s">
        <v>51</v>
      </c>
      <c r="B49" s="33"/>
      <c r="C49" s="10"/>
      <c r="D49" s="11"/>
      <c r="E49" s="29"/>
      <c r="F49" s="27">
        <f t="shared" ref="F49:H49" si="3">SUM(F40:F48)</f>
        <v>35.17</v>
      </c>
      <c r="G49" s="27">
        <f t="shared" si="3"/>
        <v>29.77</v>
      </c>
      <c r="H49" s="27">
        <f t="shared" si="3"/>
        <v>131.54</v>
      </c>
      <c r="I49" s="27">
        <f t="shared" si="1"/>
        <v>934.77</v>
      </c>
      <c r="J49" s="27"/>
    </row>
    <row r="50" ht="15.75" customHeight="1">
      <c r="A50" s="34"/>
      <c r="B50" s="35"/>
      <c r="C50" s="10"/>
      <c r="D50" s="11"/>
      <c r="E50" s="29"/>
      <c r="F50" s="34"/>
      <c r="G50" s="34"/>
      <c r="H50" s="34"/>
      <c r="I50" s="34"/>
      <c r="J50" s="34"/>
    </row>
    <row r="51" ht="15.75" customHeight="1">
      <c r="A51" s="34" t="s">
        <v>52</v>
      </c>
      <c r="B51" s="35"/>
      <c r="C51" s="10"/>
      <c r="D51" s="11"/>
      <c r="E51" s="29">
        <f t="shared" ref="E51:H51" si="4">SUM(E39+E49+E50)</f>
        <v>685</v>
      </c>
      <c r="F51" s="27">
        <f t="shared" si="4"/>
        <v>65.57</v>
      </c>
      <c r="G51" s="27">
        <f t="shared" si="4"/>
        <v>67.92</v>
      </c>
      <c r="H51" s="27">
        <f t="shared" si="4"/>
        <v>206.42</v>
      </c>
      <c r="I51" s="27">
        <f>SUM(F51*4+G51*9+H51*4)</f>
        <v>1699.24</v>
      </c>
      <c r="J51" s="34"/>
    </row>
    <row r="52" ht="15.0" customHeight="1">
      <c r="A52" s="36" t="s">
        <v>8</v>
      </c>
      <c r="B52" s="37" t="s">
        <v>9</v>
      </c>
      <c r="C52" s="7"/>
      <c r="D52" s="8"/>
      <c r="E52" s="38" t="s">
        <v>10</v>
      </c>
      <c r="F52" s="39" t="s">
        <v>11</v>
      </c>
      <c r="G52" s="10"/>
      <c r="H52" s="11"/>
      <c r="I52" s="38" t="s">
        <v>12</v>
      </c>
      <c r="J52" s="38" t="s">
        <v>13</v>
      </c>
    </row>
    <row r="53" ht="15.75" customHeight="1">
      <c r="A53" s="40"/>
      <c r="B53" s="41"/>
      <c r="D53" s="42"/>
      <c r="E53" s="40"/>
      <c r="F53" s="36" t="s">
        <v>14</v>
      </c>
      <c r="G53" s="36" t="s">
        <v>15</v>
      </c>
      <c r="H53" s="36" t="s">
        <v>16</v>
      </c>
      <c r="I53" s="40"/>
      <c r="J53" s="40"/>
    </row>
    <row r="54" ht="15.0" customHeight="1">
      <c r="A54" s="12"/>
      <c r="B54" s="13"/>
      <c r="C54" s="14"/>
      <c r="D54" s="15"/>
      <c r="E54" s="12"/>
      <c r="F54" s="12"/>
      <c r="G54" s="12"/>
      <c r="H54" s="12"/>
      <c r="I54" s="12"/>
      <c r="J54" s="12"/>
    </row>
    <row r="55" ht="15.75" customHeight="1">
      <c r="A55" s="17" t="s">
        <v>17</v>
      </c>
      <c r="B55" s="25"/>
      <c r="C55" s="10"/>
      <c r="D55" s="11"/>
      <c r="E55" s="19"/>
      <c r="F55" s="19"/>
      <c r="G55" s="19"/>
      <c r="H55" s="19"/>
      <c r="I55" s="19"/>
      <c r="J55" s="19"/>
    </row>
    <row r="56" ht="15.75" customHeight="1">
      <c r="A56" s="17" t="s">
        <v>53</v>
      </c>
      <c r="B56" s="82" t="s">
        <v>54</v>
      </c>
      <c r="C56" s="10"/>
      <c r="D56" s="11"/>
      <c r="E56" s="83" t="s">
        <v>153</v>
      </c>
      <c r="F56" s="84">
        <v>5.0</v>
      </c>
      <c r="G56" s="84">
        <v>8.0</v>
      </c>
      <c r="H56" s="84">
        <v>30.0</v>
      </c>
      <c r="I56" s="19">
        <f t="shared" ref="I56:I67" si="5">SUM(F56*4+G56*9+H56*4)</f>
        <v>212</v>
      </c>
      <c r="J56" s="19" t="s">
        <v>208</v>
      </c>
    </row>
    <row r="57" ht="15.75" customHeight="1">
      <c r="A57" s="17" t="s">
        <v>57</v>
      </c>
      <c r="B57" s="82" t="s">
        <v>138</v>
      </c>
      <c r="C57" s="10"/>
      <c r="D57" s="11"/>
      <c r="E57" s="83" t="s">
        <v>209</v>
      </c>
      <c r="F57" s="84">
        <v>3.3</v>
      </c>
      <c r="G57" s="84">
        <v>8.8</v>
      </c>
      <c r="H57" s="84">
        <v>19.4</v>
      </c>
      <c r="I57" s="19">
        <f t="shared" si="5"/>
        <v>170</v>
      </c>
      <c r="J57" s="19" t="s">
        <v>59</v>
      </c>
    </row>
    <row r="58" ht="15.75" customHeight="1">
      <c r="A58" s="19"/>
      <c r="B58" s="82" t="s">
        <v>60</v>
      </c>
      <c r="C58" s="10"/>
      <c r="D58" s="11"/>
      <c r="E58" s="83" t="s">
        <v>210</v>
      </c>
      <c r="F58" s="84">
        <v>0.2</v>
      </c>
      <c r="G58" s="84">
        <v>0.0</v>
      </c>
      <c r="H58" s="84">
        <v>6.5</v>
      </c>
      <c r="I58" s="19">
        <f t="shared" si="5"/>
        <v>26.8</v>
      </c>
      <c r="J58" s="19" t="s">
        <v>62</v>
      </c>
    </row>
    <row r="59" ht="15.75" customHeight="1">
      <c r="A59" s="19"/>
      <c r="B59" s="85" t="s">
        <v>64</v>
      </c>
      <c r="C59" s="10"/>
      <c r="D59" s="11"/>
      <c r="E59" s="83">
        <v>50.0</v>
      </c>
      <c r="F59" s="84">
        <v>4.0</v>
      </c>
      <c r="G59" s="84">
        <v>7.5</v>
      </c>
      <c r="H59" s="84">
        <v>25.0</v>
      </c>
      <c r="I59" s="19">
        <f t="shared" si="5"/>
        <v>183.5</v>
      </c>
      <c r="J59" s="19" t="s">
        <v>31</v>
      </c>
    </row>
    <row r="60" ht="15.75" customHeight="1">
      <c r="A60" s="19"/>
      <c r="B60" s="85" t="s">
        <v>122</v>
      </c>
      <c r="C60" s="10"/>
      <c r="D60" s="11"/>
      <c r="E60" s="83">
        <v>70.0</v>
      </c>
      <c r="F60" s="22">
        <v>0.56</v>
      </c>
      <c r="G60" s="22">
        <v>0.14</v>
      </c>
      <c r="H60" s="22">
        <v>5.2</v>
      </c>
      <c r="I60" s="19">
        <f t="shared" si="5"/>
        <v>24.3</v>
      </c>
      <c r="J60" s="19"/>
    </row>
    <row r="61" ht="15.75" customHeight="1">
      <c r="A61" s="27" t="s">
        <v>33</v>
      </c>
      <c r="B61" s="28"/>
      <c r="C61" s="10"/>
      <c r="D61" s="11"/>
      <c r="E61" s="29">
        <v>570.0</v>
      </c>
      <c r="F61" s="27">
        <f t="shared" ref="F61:H61" si="6">SUM(F56:F60)</f>
        <v>13.06</v>
      </c>
      <c r="G61" s="27">
        <f t="shared" si="6"/>
        <v>24.44</v>
      </c>
      <c r="H61" s="27">
        <f t="shared" si="6"/>
        <v>86.1</v>
      </c>
      <c r="I61" s="27">
        <f t="shared" si="5"/>
        <v>616.6</v>
      </c>
      <c r="J61" s="27"/>
    </row>
    <row r="62" ht="15.75" customHeight="1">
      <c r="A62" s="17" t="s">
        <v>34</v>
      </c>
      <c r="B62" s="82" t="s">
        <v>65</v>
      </c>
      <c r="C62" s="10"/>
      <c r="D62" s="11"/>
      <c r="E62" s="21">
        <v>100.0</v>
      </c>
      <c r="F62" s="84">
        <v>1.3</v>
      </c>
      <c r="G62" s="84">
        <v>4.5</v>
      </c>
      <c r="H62" s="84">
        <v>7.0</v>
      </c>
      <c r="I62" s="19">
        <f t="shared" si="5"/>
        <v>73.7</v>
      </c>
      <c r="J62" s="19" t="s">
        <v>66</v>
      </c>
    </row>
    <row r="63" ht="15.75" customHeight="1">
      <c r="A63" s="19"/>
      <c r="B63" s="82" t="s">
        <v>67</v>
      </c>
      <c r="C63" s="10"/>
      <c r="D63" s="11"/>
      <c r="E63" s="21" t="s">
        <v>211</v>
      </c>
      <c r="F63" s="84">
        <v>6.2</v>
      </c>
      <c r="G63" s="84">
        <v>8.5</v>
      </c>
      <c r="H63" s="84">
        <v>16.0</v>
      </c>
      <c r="I63" s="19">
        <f t="shared" si="5"/>
        <v>165.3</v>
      </c>
      <c r="J63" s="19" t="s">
        <v>69</v>
      </c>
    </row>
    <row r="64" ht="15.75" customHeight="1">
      <c r="A64" s="19"/>
      <c r="B64" s="85" t="s">
        <v>44</v>
      </c>
      <c r="C64" s="10"/>
      <c r="D64" s="11"/>
      <c r="E64" s="83">
        <v>30.0</v>
      </c>
      <c r="F64" s="86">
        <v>0.01</v>
      </c>
      <c r="G64" s="86">
        <v>1.5</v>
      </c>
      <c r="H64" s="86">
        <v>2.5</v>
      </c>
      <c r="I64" s="19">
        <f t="shared" si="5"/>
        <v>23.54</v>
      </c>
      <c r="J64" s="19" t="s">
        <v>70</v>
      </c>
    </row>
    <row r="65" ht="15.75" customHeight="1">
      <c r="A65" s="19"/>
      <c r="B65" s="82" t="s">
        <v>71</v>
      </c>
      <c r="C65" s="10"/>
      <c r="D65" s="11"/>
      <c r="E65" s="21">
        <v>180.0</v>
      </c>
      <c r="F65" s="84">
        <v>9.9</v>
      </c>
      <c r="G65" s="84">
        <v>7.56</v>
      </c>
      <c r="H65" s="84">
        <v>43.0</v>
      </c>
      <c r="I65" s="19">
        <f t="shared" si="5"/>
        <v>279.64</v>
      </c>
      <c r="J65" s="19" t="s">
        <v>72</v>
      </c>
    </row>
    <row r="66" ht="15.75" customHeight="1">
      <c r="A66" s="19"/>
      <c r="B66" s="82" t="s">
        <v>73</v>
      </c>
      <c r="C66" s="10"/>
      <c r="D66" s="11"/>
      <c r="E66" s="21">
        <v>80.0</v>
      </c>
      <c r="F66" s="84">
        <v>11.3</v>
      </c>
      <c r="G66" s="84">
        <v>10.0</v>
      </c>
      <c r="H66" s="84">
        <v>1.9</v>
      </c>
      <c r="I66" s="19">
        <f t="shared" si="5"/>
        <v>142.8</v>
      </c>
      <c r="J66" s="19" t="s">
        <v>74</v>
      </c>
    </row>
    <row r="67" ht="15.75" customHeight="1">
      <c r="A67" s="19"/>
      <c r="B67" s="82" t="s">
        <v>75</v>
      </c>
      <c r="C67" s="10"/>
      <c r="D67" s="11"/>
      <c r="E67" s="83">
        <v>200.0</v>
      </c>
      <c r="F67" s="84">
        <v>0.0</v>
      </c>
      <c r="G67" s="84">
        <v>0.0</v>
      </c>
      <c r="H67" s="84">
        <v>26.0</v>
      </c>
      <c r="I67" s="19">
        <f t="shared" si="5"/>
        <v>104</v>
      </c>
      <c r="J67" s="19" t="s">
        <v>31</v>
      </c>
    </row>
    <row r="68" ht="15.75" customHeight="1">
      <c r="A68" s="19"/>
      <c r="B68" s="85" t="s">
        <v>114</v>
      </c>
      <c r="C68" s="10"/>
      <c r="D68" s="11"/>
      <c r="E68" s="83">
        <v>55.0</v>
      </c>
      <c r="F68" s="22">
        <v>4.18</v>
      </c>
      <c r="G68" s="22">
        <v>0.44</v>
      </c>
      <c r="H68" s="22">
        <v>27.0</v>
      </c>
      <c r="I68" s="19"/>
      <c r="J68" s="19"/>
    </row>
    <row r="69" ht="15.75" customHeight="1">
      <c r="A69" s="19"/>
      <c r="B69" s="82" t="s">
        <v>76</v>
      </c>
      <c r="C69" s="10"/>
      <c r="D69" s="11"/>
      <c r="E69" s="83">
        <v>50.0</v>
      </c>
      <c r="F69" s="19">
        <v>3.3</v>
      </c>
      <c r="G69" s="19">
        <v>0.6</v>
      </c>
      <c r="H69" s="19">
        <v>16.7</v>
      </c>
      <c r="I69" s="19">
        <f t="shared" ref="I69:I70" si="8">SUM(F69*4+G69*9+H69*4)</f>
        <v>85.4</v>
      </c>
      <c r="J69" s="19" t="s">
        <v>31</v>
      </c>
    </row>
    <row r="70" ht="15.75" customHeight="1">
      <c r="A70" s="27" t="s">
        <v>51</v>
      </c>
      <c r="B70" s="28"/>
      <c r="C70" s="10"/>
      <c r="D70" s="11"/>
      <c r="E70" s="29"/>
      <c r="F70" s="27">
        <f t="shared" ref="F70:H70" si="7">SUM(F62:F69)</f>
        <v>36.19</v>
      </c>
      <c r="G70" s="27">
        <f t="shared" si="7"/>
        <v>33.1</v>
      </c>
      <c r="H70" s="27">
        <f t="shared" si="7"/>
        <v>140.1</v>
      </c>
      <c r="I70" s="27">
        <f t="shared" si="8"/>
        <v>1003.06</v>
      </c>
      <c r="J70" s="27"/>
    </row>
    <row r="71" ht="15.75" customHeight="1">
      <c r="A71" s="27"/>
      <c r="B71" s="28"/>
      <c r="C71" s="10"/>
      <c r="D71" s="11"/>
      <c r="E71" s="29"/>
      <c r="F71" s="27"/>
      <c r="G71" s="27"/>
      <c r="H71" s="27"/>
      <c r="I71" s="27"/>
      <c r="J71" s="27"/>
    </row>
    <row r="72" ht="15.75" customHeight="1">
      <c r="A72" s="27" t="s">
        <v>52</v>
      </c>
      <c r="B72" s="28"/>
      <c r="C72" s="10"/>
      <c r="D72" s="11"/>
      <c r="E72" s="29">
        <f t="shared" ref="E72:H72" si="9">SUM(E61+E70+E71)</f>
        <v>570</v>
      </c>
      <c r="F72" s="27">
        <f t="shared" si="9"/>
        <v>49.25</v>
      </c>
      <c r="G72" s="27">
        <f t="shared" si="9"/>
        <v>57.54</v>
      </c>
      <c r="H72" s="27">
        <f t="shared" si="9"/>
        <v>226.2</v>
      </c>
      <c r="I72" s="27">
        <f>SUM(F72*4+G72*9+H72*4)</f>
        <v>1619.66</v>
      </c>
      <c r="J72" s="27"/>
    </row>
    <row r="73" ht="15.0" customHeight="1">
      <c r="A73" s="36" t="s">
        <v>8</v>
      </c>
      <c r="B73" s="37" t="s">
        <v>9</v>
      </c>
      <c r="C73" s="7"/>
      <c r="D73" s="8"/>
      <c r="E73" s="38" t="s">
        <v>10</v>
      </c>
      <c r="F73" s="39" t="s">
        <v>11</v>
      </c>
      <c r="G73" s="10"/>
      <c r="H73" s="11"/>
      <c r="I73" s="38" t="s">
        <v>12</v>
      </c>
      <c r="J73" s="38" t="s">
        <v>13</v>
      </c>
    </row>
    <row r="74" ht="15.75" customHeight="1">
      <c r="A74" s="40"/>
      <c r="B74" s="41"/>
      <c r="D74" s="42"/>
      <c r="E74" s="40"/>
      <c r="F74" s="36" t="s">
        <v>14</v>
      </c>
      <c r="G74" s="36" t="s">
        <v>15</v>
      </c>
      <c r="H74" s="36" t="s">
        <v>16</v>
      </c>
      <c r="I74" s="40"/>
      <c r="J74" s="40"/>
    </row>
    <row r="75" ht="15.0" customHeight="1">
      <c r="A75" s="12"/>
      <c r="B75" s="13"/>
      <c r="C75" s="14"/>
      <c r="D75" s="15"/>
      <c r="E75" s="12"/>
      <c r="F75" s="12"/>
      <c r="G75" s="12"/>
      <c r="H75" s="12"/>
      <c r="I75" s="12"/>
      <c r="J75" s="12"/>
    </row>
    <row r="76" ht="15.75" customHeight="1">
      <c r="A76" s="17" t="s">
        <v>17</v>
      </c>
      <c r="B76" s="25"/>
      <c r="C76" s="10"/>
      <c r="D76" s="11"/>
      <c r="E76" s="19"/>
      <c r="F76" s="19"/>
      <c r="G76" s="19"/>
      <c r="H76" s="19"/>
      <c r="I76" s="19"/>
      <c r="J76" s="19"/>
    </row>
    <row r="77" ht="15.75" customHeight="1">
      <c r="A77" s="17" t="s">
        <v>77</v>
      </c>
      <c r="B77" s="82" t="s">
        <v>78</v>
      </c>
      <c r="C77" s="10"/>
      <c r="D77" s="11"/>
      <c r="E77" s="83" t="s">
        <v>195</v>
      </c>
      <c r="F77" s="19">
        <v>18.0</v>
      </c>
      <c r="G77" s="19">
        <v>19.0</v>
      </c>
      <c r="H77" s="19">
        <v>40.0</v>
      </c>
      <c r="I77" s="19">
        <f t="shared" ref="I77:I81" si="10">SUM(F77*4+G77*9+H77*4)</f>
        <v>403</v>
      </c>
      <c r="J77" s="19" t="s">
        <v>79</v>
      </c>
    </row>
    <row r="78" ht="15.75" customHeight="1">
      <c r="A78" s="17" t="s">
        <v>57</v>
      </c>
      <c r="B78" s="82" t="s">
        <v>29</v>
      </c>
      <c r="C78" s="10"/>
      <c r="D78" s="11"/>
      <c r="E78" s="83">
        <v>45.0</v>
      </c>
      <c r="F78" s="43">
        <v>3.4</v>
      </c>
      <c r="G78" s="43">
        <v>0.36</v>
      </c>
      <c r="H78" s="43">
        <v>22.4</v>
      </c>
      <c r="I78" s="19">
        <f t="shared" si="10"/>
        <v>106.44</v>
      </c>
      <c r="J78" s="19" t="s">
        <v>31</v>
      </c>
    </row>
    <row r="79" ht="15.75" customHeight="1">
      <c r="A79" s="19"/>
      <c r="B79" s="82" t="s">
        <v>80</v>
      </c>
      <c r="C79" s="10"/>
      <c r="D79" s="11"/>
      <c r="E79" s="83" t="s">
        <v>81</v>
      </c>
      <c r="F79" s="43">
        <v>0.3</v>
      </c>
      <c r="G79" s="43">
        <v>0.0</v>
      </c>
      <c r="H79" s="43">
        <v>6.7</v>
      </c>
      <c r="I79" s="19">
        <f t="shared" si="10"/>
        <v>28</v>
      </c>
      <c r="J79" s="19" t="s">
        <v>82</v>
      </c>
    </row>
    <row r="80" ht="15.75" customHeight="1">
      <c r="A80" s="19"/>
      <c r="B80" s="82" t="s">
        <v>83</v>
      </c>
      <c r="C80" s="10"/>
      <c r="D80" s="11"/>
      <c r="E80" s="83">
        <v>170.0</v>
      </c>
      <c r="F80" s="84">
        <v>1.5</v>
      </c>
      <c r="G80" s="84">
        <v>0.3</v>
      </c>
      <c r="H80" s="84">
        <v>13.8</v>
      </c>
      <c r="I80" s="19">
        <f t="shared" si="10"/>
        <v>63.9</v>
      </c>
      <c r="J80" s="19" t="s">
        <v>31</v>
      </c>
    </row>
    <row r="81" ht="15.75" customHeight="1">
      <c r="A81" s="27" t="s">
        <v>33</v>
      </c>
      <c r="B81" s="28"/>
      <c r="C81" s="10"/>
      <c r="D81" s="11"/>
      <c r="E81" s="29">
        <v>620.0</v>
      </c>
      <c r="F81" s="27">
        <f t="shared" ref="F81:H81" si="11">SUM(F77:F80)</f>
        <v>23.2</v>
      </c>
      <c r="G81" s="27">
        <f t="shared" si="11"/>
        <v>19.66</v>
      </c>
      <c r="H81" s="27">
        <f t="shared" si="11"/>
        <v>82.9</v>
      </c>
      <c r="I81" s="27">
        <f t="shared" si="10"/>
        <v>601.34</v>
      </c>
      <c r="J81" s="27"/>
    </row>
    <row r="82" ht="15.75" customHeight="1">
      <c r="A82" s="17" t="s">
        <v>34</v>
      </c>
      <c r="B82" s="25"/>
      <c r="C82" s="10"/>
      <c r="D82" s="11"/>
      <c r="E82" s="19"/>
      <c r="F82" s="19"/>
      <c r="G82" s="19"/>
      <c r="H82" s="19"/>
      <c r="I82" s="19"/>
      <c r="J82" s="19"/>
    </row>
    <row r="83" ht="15.75" customHeight="1">
      <c r="A83" s="19"/>
      <c r="B83" s="82" t="s">
        <v>84</v>
      </c>
      <c r="C83" s="10"/>
      <c r="D83" s="11"/>
      <c r="E83" s="21">
        <v>100.0</v>
      </c>
      <c r="F83" s="84">
        <v>0.8</v>
      </c>
      <c r="G83" s="84">
        <v>0.1</v>
      </c>
      <c r="H83" s="84">
        <v>2.5</v>
      </c>
      <c r="I83" s="19">
        <f t="shared" ref="I83:I91" si="12">SUM(F83*4+G83*9+H83*4)</f>
        <v>14.1</v>
      </c>
      <c r="J83" s="19" t="s">
        <v>85</v>
      </c>
    </row>
    <row r="84" ht="15.75" customHeight="1">
      <c r="A84" s="19"/>
      <c r="B84" s="82" t="s">
        <v>86</v>
      </c>
      <c r="C84" s="10"/>
      <c r="D84" s="11"/>
      <c r="E84" s="21" t="s">
        <v>211</v>
      </c>
      <c r="F84" s="84">
        <v>5.4</v>
      </c>
      <c r="G84" s="84">
        <v>7.5</v>
      </c>
      <c r="H84" s="84">
        <v>14.0</v>
      </c>
      <c r="I84" s="19">
        <f t="shared" si="12"/>
        <v>145.1</v>
      </c>
      <c r="J84" s="19" t="s">
        <v>87</v>
      </c>
    </row>
    <row r="85" ht="15.75" customHeight="1">
      <c r="A85" s="19"/>
      <c r="B85" s="85" t="s">
        <v>212</v>
      </c>
      <c r="C85" s="10"/>
      <c r="D85" s="11"/>
      <c r="E85" s="21">
        <v>85.0</v>
      </c>
      <c r="F85" s="43">
        <v>6.0</v>
      </c>
      <c r="G85" s="43">
        <v>10.0</v>
      </c>
      <c r="H85" s="43">
        <v>22.0</v>
      </c>
      <c r="I85" s="19">
        <f t="shared" si="12"/>
        <v>202</v>
      </c>
      <c r="J85" s="19" t="s">
        <v>89</v>
      </c>
    </row>
    <row r="86" ht="15.75" customHeight="1">
      <c r="A86" s="19"/>
      <c r="B86" s="85" t="s">
        <v>44</v>
      </c>
      <c r="C86" s="10"/>
      <c r="D86" s="11"/>
      <c r="E86" s="21">
        <v>30.0</v>
      </c>
      <c r="F86" s="86">
        <v>0.01</v>
      </c>
      <c r="G86" s="86">
        <v>1.5</v>
      </c>
      <c r="H86" s="86">
        <v>2.5</v>
      </c>
      <c r="I86" s="19">
        <f t="shared" si="12"/>
        <v>23.54</v>
      </c>
      <c r="J86" s="19" t="s">
        <v>70</v>
      </c>
    </row>
    <row r="87" ht="15.75" customHeight="1">
      <c r="A87" s="19"/>
      <c r="B87" s="82" t="s">
        <v>90</v>
      </c>
      <c r="C87" s="10"/>
      <c r="D87" s="11"/>
      <c r="E87" s="18">
        <v>180.0</v>
      </c>
      <c r="F87" s="84">
        <v>3.8</v>
      </c>
      <c r="G87" s="84">
        <v>5.3</v>
      </c>
      <c r="H87" s="84">
        <v>30.0</v>
      </c>
      <c r="I87" s="44">
        <f t="shared" si="12"/>
        <v>182.9</v>
      </c>
      <c r="J87" s="19" t="s">
        <v>91</v>
      </c>
    </row>
    <row r="88" ht="15.75" customHeight="1">
      <c r="A88" s="19"/>
      <c r="B88" s="82" t="s">
        <v>92</v>
      </c>
      <c r="C88" s="10"/>
      <c r="D88" s="11"/>
      <c r="E88" s="21">
        <v>200.0</v>
      </c>
      <c r="F88" s="84">
        <v>0.6</v>
      </c>
      <c r="G88" s="84">
        <v>0.2</v>
      </c>
      <c r="H88" s="84">
        <v>15.0</v>
      </c>
      <c r="I88" s="19">
        <f t="shared" si="12"/>
        <v>64.2</v>
      </c>
      <c r="J88" s="19" t="s">
        <v>93</v>
      </c>
    </row>
    <row r="89" ht="15.75" customHeight="1">
      <c r="A89" s="19"/>
      <c r="B89" s="82" t="s">
        <v>50</v>
      </c>
      <c r="C89" s="10"/>
      <c r="D89" s="11"/>
      <c r="E89" s="21">
        <v>60.0</v>
      </c>
      <c r="F89" s="43">
        <v>3.96</v>
      </c>
      <c r="G89" s="43">
        <v>0.72</v>
      </c>
      <c r="H89" s="43">
        <v>20.0</v>
      </c>
      <c r="I89" s="19">
        <f t="shared" si="12"/>
        <v>102.32</v>
      </c>
      <c r="J89" s="19" t="s">
        <v>31</v>
      </c>
      <c r="K89" s="45"/>
    </row>
    <row r="90" ht="15.75" customHeight="1">
      <c r="A90" s="19"/>
      <c r="B90" s="25" t="s">
        <v>29</v>
      </c>
      <c r="C90" s="10"/>
      <c r="D90" s="11"/>
      <c r="E90" s="21">
        <v>50.0</v>
      </c>
      <c r="F90" s="22">
        <v>3.8</v>
      </c>
      <c r="G90" s="22">
        <v>0.4</v>
      </c>
      <c r="H90" s="22">
        <v>24.6</v>
      </c>
      <c r="I90" s="19">
        <f t="shared" si="12"/>
        <v>117.2</v>
      </c>
      <c r="J90" s="19" t="s">
        <v>31</v>
      </c>
    </row>
    <row r="91" ht="15.75" customHeight="1">
      <c r="A91" s="27" t="s">
        <v>51</v>
      </c>
      <c r="B91" s="28"/>
      <c r="C91" s="10"/>
      <c r="D91" s="11"/>
      <c r="E91" s="29">
        <v>912.0</v>
      </c>
      <c r="F91" s="27">
        <f>SUM(F83:F89)</f>
        <v>20.57</v>
      </c>
      <c r="G91" s="27">
        <f t="shared" ref="G91:H91" si="13">SUM(G83:G90)</f>
        <v>25.72</v>
      </c>
      <c r="H91" s="27">
        <f t="shared" si="13"/>
        <v>130.6</v>
      </c>
      <c r="I91" s="27">
        <f t="shared" si="12"/>
        <v>836.16</v>
      </c>
      <c r="J91" s="27"/>
    </row>
    <row r="92" ht="15.75" customHeight="1">
      <c r="A92" s="27"/>
      <c r="B92" s="28"/>
      <c r="C92" s="10"/>
      <c r="D92" s="11"/>
      <c r="E92" s="29"/>
      <c r="F92" s="27"/>
      <c r="G92" s="27"/>
      <c r="H92" s="27"/>
      <c r="I92" s="27"/>
      <c r="J92" s="27"/>
    </row>
    <row r="93" ht="15.75" customHeight="1">
      <c r="A93" s="27" t="s">
        <v>52</v>
      </c>
      <c r="B93" s="33"/>
      <c r="C93" s="10"/>
      <c r="D93" s="11"/>
      <c r="E93" s="29">
        <f t="shared" ref="E93:H93" si="14">SUM(E81+E91+E92)</f>
        <v>1532</v>
      </c>
      <c r="F93" s="46">
        <f t="shared" si="14"/>
        <v>43.77</v>
      </c>
      <c r="G93" s="46">
        <f t="shared" si="14"/>
        <v>45.38</v>
      </c>
      <c r="H93" s="46">
        <f t="shared" si="14"/>
        <v>213.5</v>
      </c>
      <c r="I93" s="46">
        <f>SUM(F93*4+G93*9+H93*4)</f>
        <v>1437.5</v>
      </c>
      <c r="J93" s="46"/>
    </row>
    <row r="94" ht="15.0" customHeight="1">
      <c r="A94" s="47" t="s">
        <v>8</v>
      </c>
      <c r="B94" s="37" t="s">
        <v>9</v>
      </c>
      <c r="C94" s="7"/>
      <c r="D94" s="8"/>
      <c r="E94" s="38" t="s">
        <v>10</v>
      </c>
      <c r="F94" s="48" t="s">
        <v>11</v>
      </c>
      <c r="G94" s="10"/>
      <c r="H94" s="11"/>
      <c r="I94" s="49" t="s">
        <v>12</v>
      </c>
      <c r="J94" s="38" t="s">
        <v>13</v>
      </c>
    </row>
    <row r="95" ht="15.75" customHeight="1">
      <c r="A95" s="50"/>
      <c r="B95" s="41"/>
      <c r="D95" s="42"/>
      <c r="E95" s="40"/>
      <c r="F95" s="51" t="s">
        <v>14</v>
      </c>
      <c r="G95" s="51" t="s">
        <v>15</v>
      </c>
      <c r="H95" s="51" t="s">
        <v>16</v>
      </c>
      <c r="I95" s="40"/>
      <c r="J95" s="40"/>
    </row>
    <row r="96" ht="15.75" customHeight="1">
      <c r="A96" s="52"/>
      <c r="B96" s="13"/>
      <c r="C96" s="14"/>
      <c r="D96" s="15"/>
      <c r="E96" s="12"/>
      <c r="F96" s="12"/>
      <c r="G96" s="12"/>
      <c r="H96" s="12"/>
      <c r="I96" s="12"/>
      <c r="J96" s="12"/>
    </row>
    <row r="97" ht="15.75" customHeight="1">
      <c r="A97" s="17" t="s">
        <v>17</v>
      </c>
      <c r="B97" s="18"/>
      <c r="C97" s="10"/>
      <c r="D97" s="11"/>
      <c r="E97" s="19"/>
      <c r="F97" s="19"/>
      <c r="G97" s="19"/>
      <c r="H97" s="19"/>
      <c r="I97" s="19"/>
      <c r="J97" s="19"/>
    </row>
    <row r="98" ht="15.75" customHeight="1">
      <c r="A98" s="17" t="s">
        <v>94</v>
      </c>
      <c r="B98" s="82" t="s">
        <v>95</v>
      </c>
      <c r="C98" s="10"/>
      <c r="D98" s="11"/>
      <c r="E98" s="21" t="s">
        <v>213</v>
      </c>
      <c r="F98" s="84">
        <v>6.8</v>
      </c>
      <c r="G98" s="84">
        <v>9.4</v>
      </c>
      <c r="H98" s="84">
        <v>32.0</v>
      </c>
      <c r="I98" s="19">
        <f t="shared" ref="I98:I113" si="15">SUM(F98*4+G98*9+H98*4)</f>
        <v>239.8</v>
      </c>
      <c r="J98" s="32" t="s">
        <v>214</v>
      </c>
    </row>
    <row r="99" ht="15.75" customHeight="1">
      <c r="A99" s="17" t="s">
        <v>57</v>
      </c>
      <c r="B99" s="82" t="s">
        <v>97</v>
      </c>
      <c r="C99" s="10"/>
      <c r="D99" s="11"/>
      <c r="E99" s="87" t="s">
        <v>98</v>
      </c>
      <c r="F99" s="88">
        <v>3.0</v>
      </c>
      <c r="G99" s="88">
        <v>8.0</v>
      </c>
      <c r="H99" s="88">
        <v>15.3</v>
      </c>
      <c r="I99" s="44">
        <f t="shared" si="15"/>
        <v>145.2</v>
      </c>
      <c r="J99" s="32" t="s">
        <v>25</v>
      </c>
    </row>
    <row r="100" ht="15.75" customHeight="1">
      <c r="A100" s="19"/>
      <c r="B100" s="82" t="s">
        <v>99</v>
      </c>
      <c r="C100" s="10"/>
      <c r="D100" s="11"/>
      <c r="E100" s="83">
        <v>30.0</v>
      </c>
      <c r="F100" s="89">
        <v>7.0</v>
      </c>
      <c r="G100" s="89">
        <v>8.8</v>
      </c>
      <c r="H100" s="89">
        <v>0.0</v>
      </c>
      <c r="I100" s="19">
        <f t="shared" si="15"/>
        <v>107.2</v>
      </c>
      <c r="J100" s="32" t="s">
        <v>100</v>
      </c>
    </row>
    <row r="101" ht="15.75" customHeight="1">
      <c r="A101" s="19"/>
      <c r="B101" s="85" t="s">
        <v>50</v>
      </c>
      <c r="C101" s="10"/>
      <c r="D101" s="11"/>
      <c r="E101" s="83">
        <v>25.0</v>
      </c>
      <c r="F101" s="22">
        <v>1.7</v>
      </c>
      <c r="G101" s="22">
        <v>0.3</v>
      </c>
      <c r="H101" s="22">
        <v>8.35</v>
      </c>
      <c r="I101" s="19">
        <f t="shared" si="15"/>
        <v>42.9</v>
      </c>
      <c r="J101" s="32" t="s">
        <v>31</v>
      </c>
    </row>
    <row r="102" ht="15.75" customHeight="1">
      <c r="A102" s="19"/>
      <c r="B102" s="82" t="s">
        <v>26</v>
      </c>
      <c r="C102" s="10"/>
      <c r="D102" s="11"/>
      <c r="E102" s="21">
        <v>200.0</v>
      </c>
      <c r="F102" s="84">
        <v>4.6</v>
      </c>
      <c r="G102" s="84">
        <v>3.6</v>
      </c>
      <c r="H102" s="84">
        <v>12.6</v>
      </c>
      <c r="I102" s="19">
        <f t="shared" si="15"/>
        <v>101.2</v>
      </c>
      <c r="J102" s="32" t="s">
        <v>28</v>
      </c>
    </row>
    <row r="103" ht="15.75" customHeight="1">
      <c r="A103" s="19"/>
      <c r="B103" s="82" t="s">
        <v>101</v>
      </c>
      <c r="C103" s="10"/>
      <c r="D103" s="11"/>
      <c r="E103" s="21">
        <v>15.0</v>
      </c>
      <c r="F103" s="43">
        <v>1.14</v>
      </c>
      <c r="G103" s="43">
        <v>0.1</v>
      </c>
      <c r="H103" s="43">
        <v>11.97</v>
      </c>
      <c r="I103" s="19">
        <f t="shared" si="15"/>
        <v>53.34</v>
      </c>
      <c r="J103" s="19" t="s">
        <v>31</v>
      </c>
    </row>
    <row r="104" ht="15.75" customHeight="1">
      <c r="A104" s="27" t="s">
        <v>33</v>
      </c>
      <c r="B104" s="28"/>
      <c r="C104" s="10"/>
      <c r="D104" s="11"/>
      <c r="E104" s="29">
        <v>550.0</v>
      </c>
      <c r="F104" s="27">
        <f t="shared" ref="F104:H104" si="16">SUM(F98:F103)</f>
        <v>24.24</v>
      </c>
      <c r="G104" s="27">
        <f t="shared" si="16"/>
        <v>30.2</v>
      </c>
      <c r="H104" s="27">
        <f t="shared" si="16"/>
        <v>80.22</v>
      </c>
      <c r="I104" s="27">
        <f t="shared" si="15"/>
        <v>689.64</v>
      </c>
      <c r="J104" s="27"/>
    </row>
    <row r="105" ht="15.75" customHeight="1">
      <c r="A105" s="17" t="s">
        <v>102</v>
      </c>
      <c r="B105" s="82" t="s">
        <v>103</v>
      </c>
      <c r="C105" s="10"/>
      <c r="D105" s="11"/>
      <c r="E105" s="21">
        <v>100.0</v>
      </c>
      <c r="F105" s="90">
        <v>1.4</v>
      </c>
      <c r="G105" s="90">
        <v>0.2</v>
      </c>
      <c r="H105" s="90">
        <v>4.0</v>
      </c>
      <c r="I105" s="19">
        <f t="shared" si="15"/>
        <v>23.4</v>
      </c>
      <c r="J105" s="19" t="s">
        <v>104</v>
      </c>
    </row>
    <row r="106" ht="15.75" customHeight="1">
      <c r="A106" s="19"/>
      <c r="B106" s="82" t="s">
        <v>105</v>
      </c>
      <c r="C106" s="10"/>
      <c r="D106" s="11"/>
      <c r="E106" s="21" t="s">
        <v>215</v>
      </c>
      <c r="F106" s="43">
        <v>5.7</v>
      </c>
      <c r="G106" s="43">
        <v>4.3</v>
      </c>
      <c r="H106" s="43">
        <v>21.0</v>
      </c>
      <c r="I106" s="19">
        <f t="shared" si="15"/>
        <v>145.5</v>
      </c>
      <c r="J106" s="19" t="s">
        <v>107</v>
      </c>
    </row>
    <row r="107" ht="15.75" customHeight="1">
      <c r="A107" s="19"/>
      <c r="B107" s="82" t="s">
        <v>108</v>
      </c>
      <c r="C107" s="10"/>
      <c r="D107" s="11"/>
      <c r="E107" s="21" t="s">
        <v>109</v>
      </c>
      <c r="F107" s="86">
        <v>11.4</v>
      </c>
      <c r="G107" s="86">
        <v>19.2</v>
      </c>
      <c r="H107" s="86">
        <v>30.6</v>
      </c>
      <c r="I107" s="19">
        <f t="shared" si="15"/>
        <v>340.8</v>
      </c>
      <c r="J107" s="19" t="s">
        <v>216</v>
      </c>
    </row>
    <row r="108" ht="15.75" customHeight="1">
      <c r="A108" s="19"/>
      <c r="B108" s="82" t="s">
        <v>111</v>
      </c>
      <c r="C108" s="10"/>
      <c r="D108" s="11"/>
      <c r="E108" s="21">
        <v>200.0</v>
      </c>
      <c r="F108" s="84">
        <v>0.4</v>
      </c>
      <c r="G108" s="84">
        <v>0.2</v>
      </c>
      <c r="H108" s="84">
        <v>9.4</v>
      </c>
      <c r="I108" s="19">
        <f t="shared" si="15"/>
        <v>41</v>
      </c>
      <c r="J108" s="19" t="s">
        <v>112</v>
      </c>
    </row>
    <row r="109" ht="15.75" customHeight="1">
      <c r="A109" s="19"/>
      <c r="B109" s="85" t="s">
        <v>217</v>
      </c>
      <c r="C109" s="10"/>
      <c r="D109" s="11"/>
      <c r="E109" s="83">
        <v>150.0</v>
      </c>
      <c r="F109" s="84">
        <v>4.1</v>
      </c>
      <c r="G109" s="84">
        <v>3.75</v>
      </c>
      <c r="H109" s="84">
        <v>16.5</v>
      </c>
      <c r="I109" s="19">
        <f t="shared" si="15"/>
        <v>116.15</v>
      </c>
      <c r="J109" s="19" t="s">
        <v>31</v>
      </c>
    </row>
    <row r="110" ht="15.75" customHeight="1">
      <c r="A110" s="19"/>
      <c r="B110" s="85" t="s">
        <v>218</v>
      </c>
      <c r="C110" s="10"/>
      <c r="D110" s="11"/>
      <c r="E110" s="83">
        <v>50.0</v>
      </c>
      <c r="F110" s="84">
        <v>4.0</v>
      </c>
      <c r="G110" s="84">
        <v>7.5</v>
      </c>
      <c r="H110" s="84">
        <v>25.0</v>
      </c>
      <c r="I110" s="19">
        <f t="shared" si="15"/>
        <v>183.5</v>
      </c>
      <c r="J110" s="19" t="s">
        <v>31</v>
      </c>
    </row>
    <row r="111" ht="15.75" customHeight="1">
      <c r="A111" s="19"/>
      <c r="B111" s="82" t="s">
        <v>114</v>
      </c>
      <c r="C111" s="10"/>
      <c r="D111" s="11"/>
      <c r="E111" s="21">
        <v>50.0</v>
      </c>
      <c r="F111" s="22">
        <v>3.8</v>
      </c>
      <c r="G111" s="22">
        <v>0.4</v>
      </c>
      <c r="H111" s="22">
        <v>24.6</v>
      </c>
      <c r="I111" s="19">
        <f t="shared" si="15"/>
        <v>117.2</v>
      </c>
      <c r="J111" s="19" t="s">
        <v>31</v>
      </c>
    </row>
    <row r="112" ht="15.75" customHeight="1">
      <c r="A112" s="19"/>
      <c r="B112" s="25" t="s">
        <v>50</v>
      </c>
      <c r="C112" s="10"/>
      <c r="D112" s="11"/>
      <c r="E112" s="21">
        <v>50.0</v>
      </c>
      <c r="F112" s="19">
        <v>3.3</v>
      </c>
      <c r="G112" s="19">
        <v>0.6</v>
      </c>
      <c r="H112" s="19">
        <v>16.7</v>
      </c>
      <c r="I112" s="19">
        <f t="shared" si="15"/>
        <v>85.4</v>
      </c>
      <c r="J112" s="19" t="s">
        <v>31</v>
      </c>
    </row>
    <row r="113" ht="15.75" customHeight="1">
      <c r="A113" s="27" t="s">
        <v>115</v>
      </c>
      <c r="B113" s="28"/>
      <c r="C113" s="10"/>
      <c r="D113" s="11"/>
      <c r="E113" s="29">
        <v>860.0</v>
      </c>
      <c r="F113" s="27">
        <f t="shared" ref="F113:H113" si="17">SUM(F105:F112)</f>
        <v>34.1</v>
      </c>
      <c r="G113" s="27">
        <f t="shared" si="17"/>
        <v>36.15</v>
      </c>
      <c r="H113" s="27">
        <f t="shared" si="17"/>
        <v>147.8</v>
      </c>
      <c r="I113" s="27">
        <f t="shared" si="15"/>
        <v>1052.95</v>
      </c>
      <c r="J113" s="27"/>
    </row>
    <row r="114" ht="15.75" customHeight="1">
      <c r="A114" s="27"/>
      <c r="B114" s="28"/>
      <c r="C114" s="10"/>
      <c r="D114" s="11"/>
      <c r="E114" s="29"/>
      <c r="F114" s="27"/>
      <c r="G114" s="27"/>
      <c r="H114" s="27"/>
      <c r="I114" s="27"/>
      <c r="J114" s="27"/>
    </row>
    <row r="115" ht="15.75" customHeight="1">
      <c r="A115" s="27" t="s">
        <v>52</v>
      </c>
      <c r="B115" s="28"/>
      <c r="C115" s="10"/>
      <c r="D115" s="11"/>
      <c r="E115" s="29">
        <f t="shared" ref="E115:H115" si="18">SUM(E104+E113+E114)</f>
        <v>1410</v>
      </c>
      <c r="F115" s="46">
        <f t="shared" si="18"/>
        <v>58.34</v>
      </c>
      <c r="G115" s="46">
        <f t="shared" si="18"/>
        <v>66.35</v>
      </c>
      <c r="H115" s="46">
        <f t="shared" si="18"/>
        <v>228.02</v>
      </c>
      <c r="I115" s="27">
        <f>SUM(F115*4+G115*9+H115*4)</f>
        <v>1742.59</v>
      </c>
      <c r="J115" s="27"/>
    </row>
    <row r="116" ht="15.0" customHeight="1">
      <c r="A116" s="47" t="s">
        <v>8</v>
      </c>
      <c r="B116" s="37" t="s">
        <v>9</v>
      </c>
      <c r="C116" s="7"/>
      <c r="D116" s="8"/>
      <c r="E116" s="38" t="s">
        <v>10</v>
      </c>
      <c r="F116" s="48" t="s">
        <v>11</v>
      </c>
      <c r="G116" s="10"/>
      <c r="H116" s="11"/>
      <c r="I116" s="49" t="s">
        <v>12</v>
      </c>
      <c r="J116" s="38" t="s">
        <v>13</v>
      </c>
    </row>
    <row r="117" ht="15.75" customHeight="1">
      <c r="A117" s="50"/>
      <c r="B117" s="41"/>
      <c r="D117" s="42"/>
      <c r="E117" s="40"/>
      <c r="F117" s="51" t="s">
        <v>14</v>
      </c>
      <c r="G117" s="51" t="s">
        <v>15</v>
      </c>
      <c r="H117" s="51" t="s">
        <v>16</v>
      </c>
      <c r="I117" s="40"/>
      <c r="J117" s="40"/>
    </row>
    <row r="118" ht="15.75" customHeight="1">
      <c r="A118" s="52"/>
      <c r="B118" s="13"/>
      <c r="C118" s="14"/>
      <c r="D118" s="15"/>
      <c r="E118" s="12"/>
      <c r="F118" s="12"/>
      <c r="G118" s="12"/>
      <c r="H118" s="12"/>
      <c r="I118" s="12"/>
      <c r="J118" s="12"/>
    </row>
    <row r="119" ht="15.75" customHeight="1">
      <c r="A119" s="17" t="s">
        <v>17</v>
      </c>
      <c r="B119" s="25"/>
      <c r="C119" s="10"/>
      <c r="D119" s="11"/>
      <c r="E119" s="19"/>
      <c r="F119" s="19"/>
      <c r="G119" s="19"/>
      <c r="H119" s="19"/>
      <c r="I119" s="19"/>
      <c r="J119" s="19"/>
    </row>
    <row r="120" ht="15.75" customHeight="1">
      <c r="A120" s="17" t="s">
        <v>116</v>
      </c>
      <c r="B120" s="82" t="s">
        <v>117</v>
      </c>
      <c r="C120" s="10"/>
      <c r="D120" s="11"/>
      <c r="E120" s="83">
        <v>250.0</v>
      </c>
      <c r="F120" s="84">
        <v>6.8</v>
      </c>
      <c r="G120" s="84">
        <v>5.6</v>
      </c>
      <c r="H120" s="84">
        <v>23.0</v>
      </c>
      <c r="I120" s="19">
        <f t="shared" ref="I120:I136" si="19">SUM(F120*4+G120*9+H120*4)</f>
        <v>169.6</v>
      </c>
      <c r="J120" s="19" t="s">
        <v>118</v>
      </c>
    </row>
    <row r="121" ht="15.75" customHeight="1">
      <c r="A121" s="17" t="s">
        <v>22</v>
      </c>
      <c r="B121" s="82" t="s">
        <v>97</v>
      </c>
      <c r="C121" s="10"/>
      <c r="D121" s="11"/>
      <c r="E121" s="83" t="s">
        <v>98</v>
      </c>
      <c r="F121" s="88">
        <v>3.0</v>
      </c>
      <c r="G121" s="88">
        <v>8.0</v>
      </c>
      <c r="H121" s="88">
        <v>15.3</v>
      </c>
      <c r="I121" s="19">
        <f t="shared" si="19"/>
        <v>145.2</v>
      </c>
      <c r="J121" s="19" t="s">
        <v>219</v>
      </c>
    </row>
    <row r="122" ht="15.75" customHeight="1">
      <c r="A122" s="19"/>
      <c r="B122" s="85" t="s">
        <v>50</v>
      </c>
      <c r="C122" s="10"/>
      <c r="D122" s="11"/>
      <c r="E122" s="83">
        <v>25.0</v>
      </c>
      <c r="F122" s="84">
        <v>1.1</v>
      </c>
      <c r="G122" s="84">
        <v>0.17</v>
      </c>
      <c r="H122" s="84">
        <v>12.4</v>
      </c>
      <c r="I122" s="19">
        <f t="shared" si="19"/>
        <v>55.53</v>
      </c>
      <c r="J122" s="19"/>
    </row>
    <row r="123" ht="15.75" customHeight="1">
      <c r="A123" s="19"/>
      <c r="B123" s="85" t="s">
        <v>29</v>
      </c>
      <c r="C123" s="10"/>
      <c r="D123" s="11"/>
      <c r="E123" s="83">
        <v>35.0</v>
      </c>
      <c r="F123" s="84">
        <v>2.8</v>
      </c>
      <c r="G123" s="84">
        <v>0.35</v>
      </c>
      <c r="H123" s="84">
        <v>17.0</v>
      </c>
      <c r="I123" s="19">
        <f t="shared" si="19"/>
        <v>82.35</v>
      </c>
      <c r="J123" s="19"/>
    </row>
    <row r="124" ht="15.75" customHeight="1">
      <c r="A124" s="19"/>
      <c r="B124" s="82" t="s">
        <v>123</v>
      </c>
      <c r="C124" s="10"/>
      <c r="D124" s="11"/>
      <c r="E124" s="83" t="s">
        <v>124</v>
      </c>
      <c r="F124" s="84">
        <v>2.36</v>
      </c>
      <c r="G124" s="84">
        <v>2.5</v>
      </c>
      <c r="H124" s="84">
        <v>16.8</v>
      </c>
      <c r="I124" s="19">
        <f t="shared" si="19"/>
        <v>99.14</v>
      </c>
      <c r="J124" s="19" t="s">
        <v>62</v>
      </c>
    </row>
    <row r="125" ht="15.75" customHeight="1">
      <c r="A125" s="19"/>
      <c r="B125" s="85" t="s">
        <v>122</v>
      </c>
      <c r="C125" s="10"/>
      <c r="D125" s="11"/>
      <c r="E125" s="83">
        <v>100.0</v>
      </c>
      <c r="F125" s="84">
        <v>0.8</v>
      </c>
      <c r="G125" s="84">
        <v>0.0</v>
      </c>
      <c r="H125" s="84">
        <v>8.5</v>
      </c>
      <c r="I125" s="19">
        <f t="shared" si="19"/>
        <v>37.2</v>
      </c>
      <c r="J125" s="19" t="s">
        <v>31</v>
      </c>
    </row>
    <row r="126" ht="15.75" customHeight="1">
      <c r="A126" s="27" t="s">
        <v>33</v>
      </c>
      <c r="B126" s="28"/>
      <c r="C126" s="10"/>
      <c r="D126" s="11"/>
      <c r="E126" s="29">
        <v>650.0</v>
      </c>
      <c r="F126" s="27">
        <f t="shared" ref="F126:H126" si="20">SUM(F120:F125)</f>
        <v>16.86</v>
      </c>
      <c r="G126" s="27">
        <f t="shared" si="20"/>
        <v>16.62</v>
      </c>
      <c r="H126" s="27">
        <f t="shared" si="20"/>
        <v>93</v>
      </c>
      <c r="I126" s="27">
        <f t="shared" si="19"/>
        <v>589.02</v>
      </c>
      <c r="J126" s="27"/>
    </row>
    <row r="127" ht="15.75" customHeight="1">
      <c r="A127" s="17" t="s">
        <v>34</v>
      </c>
      <c r="B127" s="82" t="s">
        <v>125</v>
      </c>
      <c r="C127" s="10"/>
      <c r="D127" s="11"/>
      <c r="E127" s="83">
        <v>100.0</v>
      </c>
      <c r="F127" s="43">
        <v>2.0</v>
      </c>
      <c r="G127" s="43">
        <v>0.3</v>
      </c>
      <c r="H127" s="43">
        <v>10.0</v>
      </c>
      <c r="I127" s="19">
        <f t="shared" si="19"/>
        <v>50.7</v>
      </c>
      <c r="J127" s="19" t="s">
        <v>126</v>
      </c>
    </row>
    <row r="128" ht="15.75" customHeight="1">
      <c r="A128" s="19"/>
      <c r="B128" s="82" t="s">
        <v>127</v>
      </c>
      <c r="C128" s="10"/>
      <c r="D128" s="11"/>
      <c r="E128" s="21" t="s">
        <v>211</v>
      </c>
      <c r="F128" s="43">
        <v>5.0</v>
      </c>
      <c r="G128" s="43">
        <v>4.0</v>
      </c>
      <c r="H128" s="43">
        <v>14.0</v>
      </c>
      <c r="I128" s="19">
        <f t="shared" si="19"/>
        <v>112</v>
      </c>
      <c r="J128" s="19" t="s">
        <v>128</v>
      </c>
    </row>
    <row r="129" ht="15.75" customHeight="1">
      <c r="A129" s="19"/>
      <c r="B129" s="85" t="s">
        <v>220</v>
      </c>
      <c r="C129" s="10"/>
      <c r="D129" s="11"/>
      <c r="E129" s="21">
        <v>85.0</v>
      </c>
      <c r="F129" s="43">
        <v>6.0</v>
      </c>
      <c r="G129" s="43">
        <v>10.0</v>
      </c>
      <c r="H129" s="43">
        <v>22.0</v>
      </c>
      <c r="I129" s="19">
        <f t="shared" si="19"/>
        <v>202</v>
      </c>
      <c r="J129" s="19" t="s">
        <v>89</v>
      </c>
    </row>
    <row r="130" ht="15.75" customHeight="1">
      <c r="A130" s="19"/>
      <c r="B130" s="82" t="s">
        <v>130</v>
      </c>
      <c r="C130" s="10"/>
      <c r="D130" s="11"/>
      <c r="E130" s="83">
        <v>30.0</v>
      </c>
      <c r="F130" s="86">
        <v>0.01</v>
      </c>
      <c r="G130" s="86">
        <v>1.5</v>
      </c>
      <c r="H130" s="86">
        <v>2.5</v>
      </c>
      <c r="I130" s="19">
        <f t="shared" si="19"/>
        <v>23.54</v>
      </c>
      <c r="J130" s="19" t="s">
        <v>131</v>
      </c>
    </row>
    <row r="131" ht="15.75" customHeight="1">
      <c r="A131" s="19"/>
      <c r="B131" s="85" t="s">
        <v>132</v>
      </c>
      <c r="C131" s="10"/>
      <c r="D131" s="11"/>
      <c r="E131" s="21">
        <v>180.0</v>
      </c>
      <c r="F131" s="84">
        <v>4.1</v>
      </c>
      <c r="G131" s="84">
        <v>0.7</v>
      </c>
      <c r="H131" s="84">
        <v>50.0</v>
      </c>
      <c r="I131" s="19">
        <f t="shared" si="19"/>
        <v>222.7</v>
      </c>
      <c r="J131" s="91" t="s">
        <v>221</v>
      </c>
    </row>
    <row r="132" ht="15.75" customHeight="1">
      <c r="A132" s="19"/>
      <c r="B132" s="82" t="s">
        <v>76</v>
      </c>
      <c r="C132" s="10"/>
      <c r="D132" s="11"/>
      <c r="E132" s="21">
        <v>50.0</v>
      </c>
      <c r="F132" s="19">
        <v>3.3</v>
      </c>
      <c r="G132" s="19">
        <v>0.6</v>
      </c>
      <c r="H132" s="19">
        <v>16.7</v>
      </c>
      <c r="I132" s="19">
        <f t="shared" si="19"/>
        <v>85.4</v>
      </c>
      <c r="J132" s="19" t="s">
        <v>31</v>
      </c>
    </row>
    <row r="133" ht="15.75" customHeight="1">
      <c r="A133" s="19"/>
      <c r="B133" s="85" t="s">
        <v>134</v>
      </c>
      <c r="C133" s="10"/>
      <c r="D133" s="11"/>
      <c r="E133" s="21">
        <v>200.0</v>
      </c>
      <c r="F133" s="84">
        <v>1.0</v>
      </c>
      <c r="G133" s="84">
        <v>0.1</v>
      </c>
      <c r="H133" s="84">
        <v>15.5</v>
      </c>
      <c r="I133" s="19">
        <f t="shared" si="19"/>
        <v>66.9</v>
      </c>
      <c r="J133" s="19" t="s">
        <v>49</v>
      </c>
    </row>
    <row r="134" ht="15.75" customHeight="1">
      <c r="A134" s="24"/>
      <c r="B134" s="56" t="s">
        <v>29</v>
      </c>
      <c r="C134" s="10"/>
      <c r="D134" s="11"/>
      <c r="E134" s="57">
        <v>50.0</v>
      </c>
      <c r="F134" s="22">
        <v>3.8</v>
      </c>
      <c r="G134" s="22">
        <v>0.4</v>
      </c>
      <c r="H134" s="22">
        <v>24.6</v>
      </c>
      <c r="I134" s="24">
        <f t="shared" si="19"/>
        <v>117.2</v>
      </c>
      <c r="J134" s="24"/>
    </row>
    <row r="135" ht="15.75" customHeight="1">
      <c r="A135" s="27" t="s">
        <v>51</v>
      </c>
      <c r="B135" s="28"/>
      <c r="C135" s="10"/>
      <c r="D135" s="11"/>
      <c r="E135" s="29">
        <v>1050.0</v>
      </c>
      <c r="F135" s="27">
        <f t="shared" ref="F135:H135" si="21">SUM(F128:F134)</f>
        <v>23.21</v>
      </c>
      <c r="G135" s="27">
        <f t="shared" si="21"/>
        <v>17.3</v>
      </c>
      <c r="H135" s="27">
        <f t="shared" si="21"/>
        <v>145.3</v>
      </c>
      <c r="I135" s="27">
        <f t="shared" si="19"/>
        <v>829.74</v>
      </c>
      <c r="J135" s="27"/>
    </row>
    <row r="136" ht="15.75" customHeight="1">
      <c r="A136" s="27" t="s">
        <v>52</v>
      </c>
      <c r="B136" s="33"/>
      <c r="C136" s="10"/>
      <c r="D136" s="11"/>
      <c r="E136" s="29">
        <f t="shared" ref="E136:H136" si="22">SUM(E126+E134+E135)</f>
        <v>1750</v>
      </c>
      <c r="F136" s="46">
        <f t="shared" si="22"/>
        <v>43.87</v>
      </c>
      <c r="G136" s="46">
        <f t="shared" si="22"/>
        <v>34.32</v>
      </c>
      <c r="H136" s="46">
        <f t="shared" si="22"/>
        <v>262.9</v>
      </c>
      <c r="I136" s="27">
        <f t="shared" si="19"/>
        <v>1535.96</v>
      </c>
      <c r="J136" s="27"/>
    </row>
    <row r="137" ht="15.0" customHeight="1">
      <c r="A137" s="47" t="s">
        <v>8</v>
      </c>
      <c r="B137" s="37" t="s">
        <v>9</v>
      </c>
      <c r="C137" s="7"/>
      <c r="D137" s="8"/>
      <c r="E137" s="38" t="s">
        <v>10</v>
      </c>
      <c r="F137" s="48" t="s">
        <v>11</v>
      </c>
      <c r="G137" s="10"/>
      <c r="H137" s="11"/>
      <c r="I137" s="49" t="s">
        <v>12</v>
      </c>
      <c r="J137" s="38" t="s">
        <v>13</v>
      </c>
    </row>
    <row r="138" ht="15.75" customHeight="1">
      <c r="A138" s="50"/>
      <c r="B138" s="41"/>
      <c r="D138" s="42"/>
      <c r="E138" s="40"/>
      <c r="F138" s="51" t="s">
        <v>14</v>
      </c>
      <c r="G138" s="51" t="s">
        <v>15</v>
      </c>
      <c r="H138" s="51" t="s">
        <v>16</v>
      </c>
      <c r="I138" s="40"/>
      <c r="J138" s="40"/>
    </row>
    <row r="139" ht="15.75" customHeight="1">
      <c r="A139" s="52"/>
      <c r="B139" s="13"/>
      <c r="C139" s="14"/>
      <c r="D139" s="15"/>
      <c r="E139" s="12"/>
      <c r="F139" s="12"/>
      <c r="G139" s="12"/>
      <c r="H139" s="12"/>
      <c r="I139" s="12"/>
      <c r="J139" s="12"/>
    </row>
    <row r="140" ht="15.75" customHeight="1">
      <c r="A140" s="17" t="s">
        <v>136</v>
      </c>
      <c r="B140" s="25"/>
      <c r="C140" s="10"/>
      <c r="D140" s="11"/>
      <c r="E140" s="19"/>
      <c r="F140" s="31"/>
      <c r="G140" s="31"/>
      <c r="H140" s="31"/>
      <c r="I140" s="19"/>
      <c r="J140" s="19"/>
    </row>
    <row r="141" ht="15.75" customHeight="1">
      <c r="A141" s="17" t="s">
        <v>18</v>
      </c>
      <c r="B141" s="82" t="s">
        <v>137</v>
      </c>
      <c r="C141" s="10"/>
      <c r="D141" s="11"/>
      <c r="E141" s="87" t="s">
        <v>213</v>
      </c>
      <c r="F141" s="88">
        <v>7.9</v>
      </c>
      <c r="G141" s="88">
        <v>12.0</v>
      </c>
      <c r="H141" s="88">
        <v>30.0</v>
      </c>
      <c r="I141" s="44">
        <f t="shared" ref="I141:I157" si="23">SUM(F141*4+G141*9+H141*4)</f>
        <v>259.6</v>
      </c>
      <c r="J141" s="19" t="s">
        <v>56</v>
      </c>
    </row>
    <row r="142" ht="15.75" customHeight="1">
      <c r="A142" s="17" t="s">
        <v>22</v>
      </c>
      <c r="B142" s="82" t="s">
        <v>138</v>
      </c>
      <c r="C142" s="10"/>
      <c r="D142" s="11"/>
      <c r="E142" s="83" t="s">
        <v>209</v>
      </c>
      <c r="F142" s="84">
        <v>3.3</v>
      </c>
      <c r="G142" s="84">
        <v>8.8</v>
      </c>
      <c r="H142" s="84">
        <v>19.0</v>
      </c>
      <c r="I142" s="44">
        <f t="shared" si="23"/>
        <v>168.4</v>
      </c>
      <c r="J142" s="19" t="s">
        <v>59</v>
      </c>
    </row>
    <row r="143" ht="15.75" customHeight="1">
      <c r="A143" s="19"/>
      <c r="B143" s="82" t="s">
        <v>139</v>
      </c>
      <c r="C143" s="10"/>
      <c r="D143" s="11"/>
      <c r="E143" s="83" t="s">
        <v>140</v>
      </c>
      <c r="F143" s="84">
        <v>1.45</v>
      </c>
      <c r="G143" s="84">
        <v>1.6</v>
      </c>
      <c r="H143" s="84">
        <v>2.65</v>
      </c>
      <c r="I143" s="44">
        <f t="shared" si="23"/>
        <v>30.8</v>
      </c>
      <c r="J143" s="19" t="s">
        <v>141</v>
      </c>
    </row>
    <row r="144" ht="15.75" customHeight="1">
      <c r="A144" s="19"/>
      <c r="B144" s="85" t="s">
        <v>29</v>
      </c>
      <c r="C144" s="10"/>
      <c r="D144" s="11"/>
      <c r="E144" s="83">
        <v>35.0</v>
      </c>
      <c r="F144" s="22">
        <v>2.6</v>
      </c>
      <c r="G144" s="22">
        <v>0.35</v>
      </c>
      <c r="H144" s="22">
        <v>17.0</v>
      </c>
      <c r="I144" s="44">
        <f t="shared" si="23"/>
        <v>81.55</v>
      </c>
      <c r="J144" s="19"/>
    </row>
    <row r="145" ht="15.75" customHeight="1">
      <c r="A145" s="19"/>
      <c r="B145" s="82" t="s">
        <v>76</v>
      </c>
      <c r="C145" s="10"/>
      <c r="D145" s="11"/>
      <c r="E145" s="83">
        <v>25.0</v>
      </c>
      <c r="F145" s="22">
        <v>1.7</v>
      </c>
      <c r="G145" s="22">
        <v>0.3</v>
      </c>
      <c r="H145" s="22">
        <v>8.35</v>
      </c>
      <c r="I145" s="44">
        <f t="shared" si="23"/>
        <v>42.9</v>
      </c>
      <c r="J145" s="19" t="s">
        <v>31</v>
      </c>
    </row>
    <row r="146" ht="15.75" customHeight="1">
      <c r="A146" s="19"/>
      <c r="B146" s="85" t="s">
        <v>142</v>
      </c>
      <c r="C146" s="10"/>
      <c r="D146" s="11"/>
      <c r="E146" s="83">
        <v>25.0</v>
      </c>
      <c r="F146" s="43">
        <v>0.025</v>
      </c>
      <c r="G146" s="43">
        <v>0.0</v>
      </c>
      <c r="H146" s="43">
        <v>19.85</v>
      </c>
      <c r="I146" s="44">
        <f t="shared" si="23"/>
        <v>79.5</v>
      </c>
      <c r="J146" s="19" t="s">
        <v>31</v>
      </c>
    </row>
    <row r="147" ht="15.75" customHeight="1">
      <c r="A147" s="27" t="s">
        <v>143</v>
      </c>
      <c r="B147" s="28"/>
      <c r="C147" s="10"/>
      <c r="D147" s="11"/>
      <c r="E147" s="29">
        <v>540.0</v>
      </c>
      <c r="F147" s="27">
        <f t="shared" ref="F147:H147" si="24">SUM(F141:F146)</f>
        <v>16.975</v>
      </c>
      <c r="G147" s="27">
        <f t="shared" si="24"/>
        <v>23.05</v>
      </c>
      <c r="H147" s="27">
        <f t="shared" si="24"/>
        <v>96.85</v>
      </c>
      <c r="I147" s="58">
        <f t="shared" si="23"/>
        <v>662.75</v>
      </c>
      <c r="J147" s="27"/>
    </row>
    <row r="148" ht="15.75" customHeight="1">
      <c r="A148" s="17" t="s">
        <v>34</v>
      </c>
      <c r="B148" s="82" t="s">
        <v>103</v>
      </c>
      <c r="C148" s="10"/>
      <c r="D148" s="11"/>
      <c r="E148" s="83">
        <v>100.0</v>
      </c>
      <c r="F148" s="90">
        <v>1.4</v>
      </c>
      <c r="G148" s="90">
        <v>0.2</v>
      </c>
      <c r="H148" s="90">
        <v>4.0</v>
      </c>
      <c r="I148" s="19">
        <f t="shared" si="23"/>
        <v>23.4</v>
      </c>
      <c r="J148" s="19" t="s">
        <v>104</v>
      </c>
    </row>
    <row r="149" ht="15.75" customHeight="1">
      <c r="A149" s="19"/>
      <c r="B149" s="82" t="s">
        <v>144</v>
      </c>
      <c r="C149" s="10"/>
      <c r="D149" s="11"/>
      <c r="E149" s="83">
        <v>250.0</v>
      </c>
      <c r="F149" s="84">
        <v>8.3</v>
      </c>
      <c r="G149" s="84">
        <v>5.75</v>
      </c>
      <c r="H149" s="84">
        <v>20.0</v>
      </c>
      <c r="I149" s="19">
        <f t="shared" si="23"/>
        <v>164.95</v>
      </c>
      <c r="J149" s="19" t="s">
        <v>145</v>
      </c>
    </row>
    <row r="150" ht="15.75" customHeight="1">
      <c r="A150" s="19"/>
      <c r="B150" s="82" t="s">
        <v>40</v>
      </c>
      <c r="C150" s="10"/>
      <c r="D150" s="11"/>
      <c r="E150" s="83">
        <v>10.0</v>
      </c>
      <c r="F150" s="43">
        <v>1.7</v>
      </c>
      <c r="G150" s="43">
        <v>1.6</v>
      </c>
      <c r="H150" s="43">
        <v>0.04</v>
      </c>
      <c r="I150" s="19">
        <f t="shared" si="23"/>
        <v>21.36</v>
      </c>
      <c r="J150" s="19" t="s">
        <v>41</v>
      </c>
    </row>
    <row r="151" ht="15.75" customHeight="1">
      <c r="A151" s="19"/>
      <c r="B151" s="82" t="s">
        <v>146</v>
      </c>
      <c r="C151" s="10"/>
      <c r="D151" s="11"/>
      <c r="E151" s="83" t="s">
        <v>147</v>
      </c>
      <c r="F151" s="43">
        <v>11.6</v>
      </c>
      <c r="G151" s="43">
        <v>11.5</v>
      </c>
      <c r="H151" s="43">
        <v>9.6</v>
      </c>
      <c r="I151" s="19">
        <f t="shared" si="23"/>
        <v>188.3</v>
      </c>
      <c r="J151" s="19" t="s">
        <v>148</v>
      </c>
    </row>
    <row r="152" ht="15.75" customHeight="1">
      <c r="A152" s="19"/>
      <c r="B152" s="82" t="s">
        <v>149</v>
      </c>
      <c r="C152" s="10"/>
      <c r="D152" s="11"/>
      <c r="E152" s="83">
        <v>180.0</v>
      </c>
      <c r="F152" s="84">
        <v>3.8</v>
      </c>
      <c r="G152" s="84">
        <v>6.2</v>
      </c>
      <c r="H152" s="84">
        <v>23.0</v>
      </c>
      <c r="I152" s="19">
        <f t="shared" si="23"/>
        <v>163</v>
      </c>
      <c r="J152" s="19" t="s">
        <v>150</v>
      </c>
    </row>
    <row r="153" ht="15.75" customHeight="1">
      <c r="A153" s="19"/>
      <c r="B153" s="82" t="s">
        <v>151</v>
      </c>
      <c r="C153" s="10"/>
      <c r="D153" s="11"/>
      <c r="E153" s="83">
        <v>200.0</v>
      </c>
      <c r="F153" s="84">
        <v>0.0</v>
      </c>
      <c r="G153" s="84">
        <v>0.0</v>
      </c>
      <c r="H153" s="84">
        <v>26.0</v>
      </c>
      <c r="I153" s="19">
        <f t="shared" si="23"/>
        <v>104</v>
      </c>
      <c r="J153" s="19" t="s">
        <v>31</v>
      </c>
    </row>
    <row r="154" ht="15.75" customHeight="1">
      <c r="A154" s="19"/>
      <c r="B154" s="85" t="s">
        <v>29</v>
      </c>
      <c r="C154" s="10"/>
      <c r="D154" s="11"/>
      <c r="E154" s="83">
        <v>50.0</v>
      </c>
      <c r="F154" s="43">
        <v>3.8</v>
      </c>
      <c r="G154" s="43">
        <v>0.4</v>
      </c>
      <c r="H154" s="43">
        <v>24.6</v>
      </c>
      <c r="I154" s="19">
        <f t="shared" si="23"/>
        <v>117.2</v>
      </c>
      <c r="J154" s="19"/>
    </row>
    <row r="155" ht="15.75" customHeight="1">
      <c r="A155" s="19"/>
      <c r="B155" s="25" t="s">
        <v>50</v>
      </c>
      <c r="C155" s="10"/>
      <c r="D155" s="11"/>
      <c r="E155" s="83">
        <v>50.0</v>
      </c>
      <c r="F155" s="43">
        <v>3.3</v>
      </c>
      <c r="G155" s="43">
        <v>0.6</v>
      </c>
      <c r="H155" s="43">
        <v>16.7</v>
      </c>
      <c r="I155" s="19">
        <f t="shared" si="23"/>
        <v>85.4</v>
      </c>
      <c r="J155" s="19"/>
    </row>
    <row r="156" ht="15.75" customHeight="1">
      <c r="A156" s="19"/>
      <c r="B156" s="85" t="s">
        <v>122</v>
      </c>
      <c r="C156" s="10"/>
      <c r="D156" s="11"/>
      <c r="E156" s="21">
        <v>73.0</v>
      </c>
      <c r="F156" s="22">
        <v>0.58</v>
      </c>
      <c r="G156" s="22">
        <v>0.14</v>
      </c>
      <c r="H156" s="22">
        <v>5.4</v>
      </c>
      <c r="I156" s="19">
        <f t="shared" si="23"/>
        <v>25.18</v>
      </c>
      <c r="J156" s="19" t="s">
        <v>31</v>
      </c>
    </row>
    <row r="157" ht="15.75" customHeight="1">
      <c r="A157" s="27" t="s">
        <v>51</v>
      </c>
      <c r="B157" s="28"/>
      <c r="C157" s="10"/>
      <c r="D157" s="11"/>
      <c r="E157" s="29"/>
      <c r="F157" s="27">
        <f t="shared" ref="F157:H157" si="25">SUM(F148:F156)</f>
        <v>34.48</v>
      </c>
      <c r="G157" s="27">
        <f t="shared" si="25"/>
        <v>26.39</v>
      </c>
      <c r="H157" s="27">
        <f t="shared" si="25"/>
        <v>129.34</v>
      </c>
      <c r="I157" s="27">
        <f t="shared" si="23"/>
        <v>892.79</v>
      </c>
      <c r="J157" s="27"/>
    </row>
    <row r="158" ht="15.75" customHeight="1">
      <c r="A158" s="27"/>
      <c r="B158" s="28"/>
      <c r="C158" s="10"/>
      <c r="D158" s="11"/>
      <c r="E158" s="29"/>
      <c r="F158" s="27"/>
      <c r="G158" s="27"/>
      <c r="H158" s="27"/>
      <c r="I158" s="27"/>
      <c r="J158" s="27"/>
    </row>
    <row r="159" ht="15.75" customHeight="1">
      <c r="A159" s="27" t="s">
        <v>52</v>
      </c>
      <c r="B159" s="33"/>
      <c r="C159" s="10"/>
      <c r="D159" s="11"/>
      <c r="E159" s="29">
        <f t="shared" ref="E159:H159" si="26">SUM(E147+E157+E158)</f>
        <v>540</v>
      </c>
      <c r="F159" s="46">
        <f t="shared" si="26"/>
        <v>51.455</v>
      </c>
      <c r="G159" s="46">
        <f t="shared" si="26"/>
        <v>49.44</v>
      </c>
      <c r="H159" s="46">
        <f t="shared" si="26"/>
        <v>226.19</v>
      </c>
      <c r="I159" s="27">
        <f>SUM(F159*4+G159*9+H159*4)</f>
        <v>1555.54</v>
      </c>
      <c r="J159" s="27"/>
    </row>
    <row r="160" ht="15.0" customHeight="1">
      <c r="A160" s="47" t="s">
        <v>8</v>
      </c>
      <c r="B160" s="37" t="s">
        <v>9</v>
      </c>
      <c r="C160" s="7"/>
      <c r="D160" s="8"/>
      <c r="E160" s="38" t="s">
        <v>10</v>
      </c>
      <c r="F160" s="48" t="s">
        <v>11</v>
      </c>
      <c r="G160" s="10"/>
      <c r="H160" s="11"/>
      <c r="I160" s="49" t="s">
        <v>12</v>
      </c>
      <c r="J160" s="38" t="s">
        <v>13</v>
      </c>
    </row>
    <row r="161" ht="15.75" customHeight="1">
      <c r="A161" s="50"/>
      <c r="B161" s="41"/>
      <c r="D161" s="42"/>
      <c r="E161" s="40"/>
      <c r="F161" s="51" t="s">
        <v>14</v>
      </c>
      <c r="G161" s="51" t="s">
        <v>15</v>
      </c>
      <c r="H161" s="51" t="s">
        <v>16</v>
      </c>
      <c r="I161" s="40"/>
      <c r="J161" s="40"/>
    </row>
    <row r="162" ht="15.75" customHeight="1">
      <c r="A162" s="52"/>
      <c r="B162" s="13"/>
      <c r="C162" s="14"/>
      <c r="D162" s="15"/>
      <c r="E162" s="12"/>
      <c r="F162" s="12"/>
      <c r="G162" s="12"/>
      <c r="H162" s="12"/>
      <c r="I162" s="12"/>
      <c r="J162" s="12"/>
    </row>
    <row r="163" ht="15.75" customHeight="1">
      <c r="A163" s="17" t="s">
        <v>136</v>
      </c>
      <c r="B163" s="25"/>
      <c r="C163" s="10"/>
      <c r="D163" s="11"/>
      <c r="E163" s="21"/>
      <c r="F163" s="19"/>
      <c r="G163" s="19"/>
      <c r="H163" s="19"/>
      <c r="I163" s="19"/>
      <c r="J163" s="19"/>
    </row>
    <row r="164" ht="15.75" customHeight="1">
      <c r="A164" s="17" t="s">
        <v>53</v>
      </c>
      <c r="B164" s="82" t="s">
        <v>152</v>
      </c>
      <c r="C164" s="10"/>
      <c r="D164" s="11"/>
      <c r="E164" s="83" t="s">
        <v>153</v>
      </c>
      <c r="F164" s="43">
        <v>8.4</v>
      </c>
      <c r="G164" s="43">
        <v>9.4</v>
      </c>
      <c r="H164" s="43">
        <v>38.0</v>
      </c>
      <c r="I164" s="19">
        <f t="shared" ref="I164:I179" si="27">SUM(F164*4+G164*9+H164*4)</f>
        <v>270.2</v>
      </c>
      <c r="J164" s="19" t="s">
        <v>154</v>
      </c>
    </row>
    <row r="165" ht="15.75" customHeight="1">
      <c r="A165" s="17" t="s">
        <v>22</v>
      </c>
      <c r="B165" s="82" t="s">
        <v>155</v>
      </c>
      <c r="C165" s="10"/>
      <c r="D165" s="11"/>
      <c r="E165" s="83">
        <v>40.0</v>
      </c>
      <c r="F165" s="84">
        <v>3.92</v>
      </c>
      <c r="G165" s="84">
        <v>1.08</v>
      </c>
      <c r="H165" s="84">
        <v>20.0</v>
      </c>
      <c r="I165" s="19">
        <f t="shared" si="27"/>
        <v>105.4</v>
      </c>
      <c r="J165" s="19" t="s">
        <v>31</v>
      </c>
    </row>
    <row r="166" ht="15.75" customHeight="1">
      <c r="A166" s="19"/>
      <c r="B166" s="82" t="s">
        <v>80</v>
      </c>
      <c r="C166" s="10"/>
      <c r="D166" s="11"/>
      <c r="E166" s="83" t="s">
        <v>81</v>
      </c>
      <c r="F166" s="43">
        <v>0.3</v>
      </c>
      <c r="G166" s="43">
        <v>0.0</v>
      </c>
      <c r="H166" s="43">
        <v>6.7</v>
      </c>
      <c r="I166" s="19">
        <f t="shared" si="27"/>
        <v>28</v>
      </c>
      <c r="J166" s="19" t="s">
        <v>156</v>
      </c>
    </row>
    <row r="167" ht="15.75" customHeight="1">
      <c r="A167" s="19"/>
      <c r="B167" s="82" t="s">
        <v>157</v>
      </c>
      <c r="C167" s="10"/>
      <c r="D167" s="11"/>
      <c r="E167" s="83">
        <v>170.0</v>
      </c>
      <c r="F167" s="84">
        <v>0.68</v>
      </c>
      <c r="G167" s="84">
        <v>0.0</v>
      </c>
      <c r="H167" s="84">
        <v>18.19</v>
      </c>
      <c r="I167" s="19">
        <f t="shared" si="27"/>
        <v>75.48</v>
      </c>
      <c r="J167" s="19" t="s">
        <v>31</v>
      </c>
    </row>
    <row r="168" ht="15.75" customHeight="1">
      <c r="A168" s="19"/>
      <c r="B168" s="82" t="s">
        <v>50</v>
      </c>
      <c r="C168" s="10"/>
      <c r="D168" s="11"/>
      <c r="E168" s="83">
        <v>25.0</v>
      </c>
      <c r="F168" s="84">
        <v>1.7</v>
      </c>
      <c r="G168" s="84">
        <v>0.3</v>
      </c>
      <c r="H168" s="84">
        <v>8.35</v>
      </c>
      <c r="I168" s="19">
        <f t="shared" si="27"/>
        <v>42.9</v>
      </c>
      <c r="J168" s="19"/>
    </row>
    <row r="169" ht="15.75" customHeight="1">
      <c r="A169" s="27" t="s">
        <v>33</v>
      </c>
      <c r="B169" s="28"/>
      <c r="C169" s="10"/>
      <c r="D169" s="11"/>
      <c r="E169" s="29">
        <v>635.0</v>
      </c>
      <c r="F169" s="27">
        <f t="shared" ref="F169:H169" si="28">SUM(F164:F168)</f>
        <v>15</v>
      </c>
      <c r="G169" s="27">
        <f t="shared" si="28"/>
        <v>10.78</v>
      </c>
      <c r="H169" s="27">
        <f t="shared" si="28"/>
        <v>91.24</v>
      </c>
      <c r="I169" s="27">
        <f t="shared" si="27"/>
        <v>521.98</v>
      </c>
      <c r="J169" s="27"/>
    </row>
    <row r="170" ht="15.75" customHeight="1">
      <c r="A170" s="17" t="s">
        <v>34</v>
      </c>
      <c r="B170" s="82" t="s">
        <v>35</v>
      </c>
      <c r="C170" s="10"/>
      <c r="D170" s="11"/>
      <c r="E170" s="83">
        <v>100.0</v>
      </c>
      <c r="F170" s="84">
        <v>2.8</v>
      </c>
      <c r="G170" s="84">
        <v>0.16</v>
      </c>
      <c r="H170" s="84">
        <v>5.0</v>
      </c>
      <c r="I170" s="19">
        <f t="shared" si="27"/>
        <v>32.64</v>
      </c>
      <c r="J170" s="19" t="s">
        <v>36</v>
      </c>
    </row>
    <row r="171" ht="15.75" customHeight="1">
      <c r="A171" s="19"/>
      <c r="B171" s="82" t="s">
        <v>86</v>
      </c>
      <c r="C171" s="10"/>
      <c r="D171" s="11"/>
      <c r="E171" s="59" t="s">
        <v>211</v>
      </c>
      <c r="F171" s="84">
        <v>5.4</v>
      </c>
      <c r="G171" s="84">
        <v>7.5</v>
      </c>
      <c r="H171" s="84">
        <v>14.0</v>
      </c>
      <c r="I171" s="19">
        <f t="shared" si="27"/>
        <v>145.1</v>
      </c>
      <c r="J171" s="19" t="s">
        <v>158</v>
      </c>
    </row>
    <row r="172" ht="15.75" customHeight="1">
      <c r="A172" s="19"/>
      <c r="B172" s="20" t="s">
        <v>42</v>
      </c>
      <c r="C172" s="10"/>
      <c r="D172" s="11"/>
      <c r="E172" s="21">
        <v>85.0</v>
      </c>
      <c r="F172" s="19">
        <v>9.95</v>
      </c>
      <c r="G172" s="19">
        <v>10.0</v>
      </c>
      <c r="H172" s="19">
        <v>12.0</v>
      </c>
      <c r="I172" s="19">
        <f t="shared" si="27"/>
        <v>177.8</v>
      </c>
      <c r="J172" s="23" t="s">
        <v>43</v>
      </c>
    </row>
    <row r="173" ht="15.75" customHeight="1">
      <c r="A173" s="19"/>
      <c r="B173" s="85" t="s">
        <v>44</v>
      </c>
      <c r="C173" s="10"/>
      <c r="D173" s="11"/>
      <c r="E173" s="83">
        <v>30.0</v>
      </c>
      <c r="F173" s="86">
        <v>0.01</v>
      </c>
      <c r="G173" s="86">
        <v>1.5</v>
      </c>
      <c r="H173" s="86">
        <v>2.5</v>
      </c>
      <c r="I173" s="19">
        <f t="shared" si="27"/>
        <v>23.54</v>
      </c>
      <c r="J173" s="19" t="s">
        <v>70</v>
      </c>
    </row>
    <row r="174" ht="15.75" customHeight="1">
      <c r="A174" s="19"/>
      <c r="B174" s="82" t="s">
        <v>90</v>
      </c>
      <c r="C174" s="10"/>
      <c r="D174" s="11"/>
      <c r="E174" s="87">
        <v>180.0</v>
      </c>
      <c r="F174" s="84">
        <v>3.6</v>
      </c>
      <c r="G174" s="84">
        <v>5.04</v>
      </c>
      <c r="H174" s="84">
        <v>21.0</v>
      </c>
      <c r="I174" s="19">
        <f t="shared" si="27"/>
        <v>143.76</v>
      </c>
      <c r="J174" s="19" t="s">
        <v>91</v>
      </c>
    </row>
    <row r="175" ht="15.75" customHeight="1">
      <c r="A175" s="19"/>
      <c r="B175" s="82" t="s">
        <v>48</v>
      </c>
      <c r="C175" s="10"/>
      <c r="D175" s="11"/>
      <c r="E175" s="83">
        <v>200.0</v>
      </c>
      <c r="F175" s="22">
        <v>0.4</v>
      </c>
      <c r="G175" s="22">
        <v>0.0</v>
      </c>
      <c r="H175" s="22">
        <v>19.7</v>
      </c>
      <c r="I175" s="19">
        <f t="shared" si="27"/>
        <v>80.4</v>
      </c>
      <c r="J175" s="19" t="s">
        <v>49</v>
      </c>
    </row>
    <row r="176" ht="15.75" customHeight="1">
      <c r="A176" s="19"/>
      <c r="B176" s="85" t="s">
        <v>64</v>
      </c>
      <c r="C176" s="10"/>
      <c r="D176" s="11"/>
      <c r="E176" s="83">
        <v>100.0</v>
      </c>
      <c r="F176" s="84">
        <v>8.0</v>
      </c>
      <c r="G176" s="84">
        <v>15.0</v>
      </c>
      <c r="H176" s="84">
        <v>50.0</v>
      </c>
      <c r="I176" s="19">
        <f t="shared" si="27"/>
        <v>367</v>
      </c>
      <c r="J176" s="19"/>
    </row>
    <row r="177" ht="15.75" customHeight="1">
      <c r="A177" s="19"/>
      <c r="B177" s="82" t="s">
        <v>50</v>
      </c>
      <c r="C177" s="10"/>
      <c r="D177" s="11"/>
      <c r="E177" s="21">
        <v>50.0</v>
      </c>
      <c r="F177" s="43">
        <v>3.3</v>
      </c>
      <c r="G177" s="43">
        <v>0.6</v>
      </c>
      <c r="H177" s="43">
        <v>16.7</v>
      </c>
      <c r="I177" s="19">
        <f t="shared" si="27"/>
        <v>85.4</v>
      </c>
      <c r="J177" s="19" t="s">
        <v>31</v>
      </c>
    </row>
    <row r="178" ht="15.75" customHeight="1">
      <c r="A178" s="19"/>
      <c r="B178" s="82" t="s">
        <v>29</v>
      </c>
      <c r="C178" s="10"/>
      <c r="D178" s="11"/>
      <c r="E178" s="83">
        <v>25.0</v>
      </c>
      <c r="F178" s="19">
        <v>1.9</v>
      </c>
      <c r="G178" s="19">
        <v>0.2</v>
      </c>
      <c r="H178" s="19">
        <v>12.3</v>
      </c>
      <c r="I178" s="19">
        <f t="shared" si="27"/>
        <v>58.6</v>
      </c>
      <c r="J178" s="19" t="s">
        <v>31</v>
      </c>
    </row>
    <row r="179" ht="15.75" customHeight="1">
      <c r="A179" s="27" t="s">
        <v>51</v>
      </c>
      <c r="B179" s="28"/>
      <c r="C179" s="10"/>
      <c r="D179" s="11"/>
      <c r="E179" s="29">
        <v>1050.0</v>
      </c>
      <c r="F179" s="27">
        <f t="shared" ref="F179:H179" si="29">SUM(F170:F178)</f>
        <v>35.36</v>
      </c>
      <c r="G179" s="27">
        <f t="shared" si="29"/>
        <v>40</v>
      </c>
      <c r="H179" s="27">
        <f t="shared" si="29"/>
        <v>153.2</v>
      </c>
      <c r="I179" s="27">
        <f t="shared" si="27"/>
        <v>1114.24</v>
      </c>
      <c r="J179" s="27"/>
    </row>
    <row r="180" ht="15.75" customHeight="1">
      <c r="A180" s="27"/>
      <c r="B180" s="60"/>
      <c r="C180" s="10"/>
      <c r="D180" s="11"/>
      <c r="E180" s="29"/>
      <c r="F180" s="61"/>
      <c r="G180" s="61"/>
      <c r="H180" s="61"/>
      <c r="I180" s="27"/>
      <c r="J180" s="27"/>
    </row>
    <row r="181" ht="15.75" customHeight="1">
      <c r="A181" s="27" t="s">
        <v>52</v>
      </c>
      <c r="B181" s="62"/>
      <c r="C181" s="10"/>
      <c r="D181" s="11"/>
      <c r="E181" s="29">
        <f t="shared" ref="E181:H181" si="30">SUM(E169+E179+E180)</f>
        <v>1685</v>
      </c>
      <c r="F181" s="27">
        <f t="shared" si="30"/>
        <v>50.36</v>
      </c>
      <c r="G181" s="27">
        <f t="shared" si="30"/>
        <v>50.78</v>
      </c>
      <c r="H181" s="27">
        <f t="shared" si="30"/>
        <v>244.44</v>
      </c>
      <c r="I181" s="27">
        <f>SUM(F181*4+G181*9+H181*4)</f>
        <v>1636.22</v>
      </c>
      <c r="J181" s="27"/>
    </row>
    <row r="182" ht="15.0" customHeight="1">
      <c r="A182" s="63" t="s">
        <v>8</v>
      </c>
      <c r="B182" s="64" t="s">
        <v>9</v>
      </c>
      <c r="C182" s="7"/>
      <c r="D182" s="8"/>
      <c r="E182" s="65" t="s">
        <v>10</v>
      </c>
      <c r="F182" s="66" t="s">
        <v>11</v>
      </c>
      <c r="G182" s="10"/>
      <c r="H182" s="11"/>
      <c r="I182" s="67" t="s">
        <v>12</v>
      </c>
      <c r="J182" s="65" t="s">
        <v>13</v>
      </c>
    </row>
    <row r="183" ht="15.0" customHeight="1">
      <c r="A183" s="50"/>
      <c r="B183" s="41"/>
      <c r="D183" s="42"/>
      <c r="E183" s="40"/>
      <c r="F183" s="68" t="s">
        <v>14</v>
      </c>
      <c r="G183" s="68" t="s">
        <v>15</v>
      </c>
      <c r="H183" s="68" t="s">
        <v>16</v>
      </c>
      <c r="I183" s="40"/>
      <c r="J183" s="40"/>
    </row>
    <row r="184" ht="15.75" customHeight="1">
      <c r="A184" s="52"/>
      <c r="B184" s="13"/>
      <c r="C184" s="14"/>
      <c r="D184" s="15"/>
      <c r="E184" s="12"/>
      <c r="F184" s="12"/>
      <c r="G184" s="12"/>
      <c r="H184" s="12"/>
      <c r="I184" s="12"/>
      <c r="J184" s="12"/>
    </row>
    <row r="185" ht="15.75" customHeight="1">
      <c r="A185" s="17" t="s">
        <v>136</v>
      </c>
      <c r="B185" s="82" t="s">
        <v>222</v>
      </c>
      <c r="C185" s="10"/>
      <c r="D185" s="11"/>
      <c r="E185" s="83" t="s">
        <v>153</v>
      </c>
      <c r="F185" s="43">
        <v>6.8</v>
      </c>
      <c r="G185" s="43">
        <v>17.0</v>
      </c>
      <c r="H185" s="43">
        <v>38.0</v>
      </c>
      <c r="I185" s="19">
        <f t="shared" ref="I185:I198" si="31">SUM(F185*4+G185*9+H185*4)</f>
        <v>332.2</v>
      </c>
      <c r="J185" s="19" t="s">
        <v>56</v>
      </c>
    </row>
    <row r="186" ht="15.75" customHeight="1">
      <c r="A186" s="17" t="s">
        <v>77</v>
      </c>
      <c r="B186" s="82" t="s">
        <v>97</v>
      </c>
      <c r="C186" s="10"/>
      <c r="D186" s="11"/>
      <c r="E186" s="83" t="s">
        <v>98</v>
      </c>
      <c r="F186" s="88">
        <v>3.0</v>
      </c>
      <c r="G186" s="88">
        <v>8.0</v>
      </c>
      <c r="H186" s="88">
        <v>15.3</v>
      </c>
      <c r="I186" s="19">
        <f t="shared" si="31"/>
        <v>145.2</v>
      </c>
      <c r="J186" s="19" t="s">
        <v>160</v>
      </c>
    </row>
    <row r="187" ht="15.75" customHeight="1">
      <c r="A187" s="17" t="s">
        <v>22</v>
      </c>
      <c r="B187" s="85" t="s">
        <v>50</v>
      </c>
      <c r="C187" s="10"/>
      <c r="D187" s="11"/>
      <c r="E187" s="83">
        <v>25.0</v>
      </c>
      <c r="F187" s="84">
        <v>1.7</v>
      </c>
      <c r="G187" s="84">
        <v>0.3</v>
      </c>
      <c r="H187" s="84">
        <v>8.35</v>
      </c>
      <c r="I187" s="19">
        <f t="shared" si="31"/>
        <v>42.9</v>
      </c>
      <c r="J187" s="19" t="s">
        <v>31</v>
      </c>
    </row>
    <row r="188" ht="15.75" customHeight="1">
      <c r="A188" s="19"/>
      <c r="B188" s="82" t="s">
        <v>26</v>
      </c>
      <c r="C188" s="10"/>
      <c r="D188" s="11"/>
      <c r="E188" s="83">
        <v>200.0</v>
      </c>
      <c r="F188" s="84">
        <v>4.6</v>
      </c>
      <c r="G188" s="84">
        <v>3.6</v>
      </c>
      <c r="H188" s="84">
        <v>12.6</v>
      </c>
      <c r="I188" s="19">
        <f t="shared" si="31"/>
        <v>101.2</v>
      </c>
      <c r="J188" s="21" t="s">
        <v>28</v>
      </c>
    </row>
    <row r="189" ht="15.75" customHeight="1">
      <c r="A189" s="19"/>
      <c r="B189" s="85" t="s">
        <v>63</v>
      </c>
      <c r="C189" s="10"/>
      <c r="D189" s="11"/>
      <c r="E189" s="83">
        <v>100.0</v>
      </c>
      <c r="F189" s="84">
        <v>0.8</v>
      </c>
      <c r="G189" s="84">
        <v>0.0</v>
      </c>
      <c r="H189" s="84">
        <v>8.5</v>
      </c>
      <c r="I189" s="19">
        <f t="shared" si="31"/>
        <v>37.2</v>
      </c>
      <c r="J189" s="19" t="s">
        <v>31</v>
      </c>
    </row>
    <row r="190" ht="15.75" customHeight="1">
      <c r="A190" s="27" t="s">
        <v>33</v>
      </c>
      <c r="B190" s="28"/>
      <c r="C190" s="10"/>
      <c r="D190" s="11"/>
      <c r="E190" s="29">
        <v>565.0</v>
      </c>
      <c r="F190" s="27">
        <f t="shared" ref="F190:H190" si="32">SUM(F185:F189)</f>
        <v>16.9</v>
      </c>
      <c r="G190" s="27">
        <f t="shared" si="32"/>
        <v>28.9</v>
      </c>
      <c r="H190" s="27">
        <f t="shared" si="32"/>
        <v>82.75</v>
      </c>
      <c r="I190" s="27">
        <f t="shared" si="31"/>
        <v>658.7</v>
      </c>
      <c r="J190" s="27"/>
    </row>
    <row r="191" ht="15.75" customHeight="1">
      <c r="A191" s="17" t="s">
        <v>34</v>
      </c>
      <c r="B191" s="82" t="s">
        <v>65</v>
      </c>
      <c r="C191" s="10"/>
      <c r="D191" s="11"/>
      <c r="E191" s="83">
        <v>100.0</v>
      </c>
      <c r="F191" s="84">
        <v>1.3</v>
      </c>
      <c r="G191" s="84">
        <v>4.5</v>
      </c>
      <c r="H191" s="84">
        <v>7.0</v>
      </c>
      <c r="I191" s="19">
        <f t="shared" si="31"/>
        <v>73.7</v>
      </c>
      <c r="J191" s="19" t="s">
        <v>66</v>
      </c>
    </row>
    <row r="192" ht="15.75" customHeight="1">
      <c r="A192" s="19"/>
      <c r="B192" s="82" t="s">
        <v>161</v>
      </c>
      <c r="C192" s="10"/>
      <c r="D192" s="11"/>
      <c r="E192" s="83">
        <v>250.0</v>
      </c>
      <c r="F192" s="43">
        <v>9.8</v>
      </c>
      <c r="G192" s="43">
        <v>4.75</v>
      </c>
      <c r="H192" s="43">
        <v>15.0</v>
      </c>
      <c r="I192" s="19">
        <f t="shared" si="31"/>
        <v>141.95</v>
      </c>
      <c r="J192" s="19" t="s">
        <v>162</v>
      </c>
    </row>
    <row r="193" ht="15.75" customHeight="1">
      <c r="A193" s="19"/>
      <c r="B193" s="85" t="s">
        <v>163</v>
      </c>
      <c r="C193" s="10"/>
      <c r="D193" s="11"/>
      <c r="E193" s="83">
        <v>180.0</v>
      </c>
      <c r="F193" s="84">
        <v>4.4</v>
      </c>
      <c r="G193" s="84">
        <v>5.28</v>
      </c>
      <c r="H193" s="84">
        <v>17.0</v>
      </c>
      <c r="I193" s="19">
        <f t="shared" si="31"/>
        <v>133.12</v>
      </c>
      <c r="J193" s="19" t="s">
        <v>164</v>
      </c>
    </row>
    <row r="194" ht="15.75" customHeight="1">
      <c r="A194" s="19"/>
      <c r="B194" s="82" t="s">
        <v>165</v>
      </c>
      <c r="C194" s="10"/>
      <c r="D194" s="11"/>
      <c r="E194" s="83">
        <v>80.0</v>
      </c>
      <c r="F194" s="43">
        <v>14.6</v>
      </c>
      <c r="G194" s="43">
        <v>12.9</v>
      </c>
      <c r="H194" s="43">
        <v>13.2</v>
      </c>
      <c r="I194" s="19">
        <f t="shared" si="31"/>
        <v>227.3</v>
      </c>
      <c r="J194" s="19" t="s">
        <v>74</v>
      </c>
    </row>
    <row r="195" ht="15.75" customHeight="1">
      <c r="A195" s="19"/>
      <c r="B195" s="82" t="s">
        <v>166</v>
      </c>
      <c r="C195" s="10"/>
      <c r="D195" s="11"/>
      <c r="E195" s="21">
        <v>200.0</v>
      </c>
      <c r="F195" s="43">
        <v>0.4</v>
      </c>
      <c r="G195" s="43">
        <v>0.1</v>
      </c>
      <c r="H195" s="43">
        <v>18.0</v>
      </c>
      <c r="I195" s="19">
        <f t="shared" si="31"/>
        <v>74.5</v>
      </c>
      <c r="J195" s="19" t="s">
        <v>135</v>
      </c>
    </row>
    <row r="196" ht="15.75" customHeight="1">
      <c r="A196" s="19"/>
      <c r="B196" s="25" t="s">
        <v>50</v>
      </c>
      <c r="C196" s="10"/>
      <c r="D196" s="11"/>
      <c r="E196" s="21">
        <v>50.0</v>
      </c>
      <c r="F196" s="43">
        <v>3.3</v>
      </c>
      <c r="G196" s="43">
        <v>0.6</v>
      </c>
      <c r="H196" s="43">
        <v>16.7</v>
      </c>
      <c r="I196" s="19">
        <f t="shared" si="31"/>
        <v>85.4</v>
      </c>
      <c r="J196" s="19" t="s">
        <v>31</v>
      </c>
    </row>
    <row r="197" ht="15.75" customHeight="1">
      <c r="A197" s="19"/>
      <c r="B197" s="25" t="s">
        <v>29</v>
      </c>
      <c r="C197" s="10"/>
      <c r="D197" s="11"/>
      <c r="E197" s="21">
        <v>55.0</v>
      </c>
      <c r="F197" s="22">
        <v>4.18</v>
      </c>
      <c r="G197" s="22">
        <v>0.44</v>
      </c>
      <c r="H197" s="22">
        <v>27.0</v>
      </c>
      <c r="I197" s="19">
        <f t="shared" si="31"/>
        <v>128.68</v>
      </c>
      <c r="J197" s="19" t="s">
        <v>31</v>
      </c>
    </row>
    <row r="198" ht="15.75" customHeight="1">
      <c r="A198" s="27" t="s">
        <v>167</v>
      </c>
      <c r="B198" s="28"/>
      <c r="C198" s="10"/>
      <c r="D198" s="11"/>
      <c r="E198" s="29">
        <v>840.0</v>
      </c>
      <c r="F198" s="27">
        <f t="shared" ref="F198:H198" si="33">SUM(F191:F197)</f>
        <v>37.98</v>
      </c>
      <c r="G198" s="27">
        <f t="shared" si="33"/>
        <v>28.57</v>
      </c>
      <c r="H198" s="27">
        <f t="shared" si="33"/>
        <v>113.9</v>
      </c>
      <c r="I198" s="27">
        <f t="shared" si="31"/>
        <v>864.65</v>
      </c>
      <c r="J198" s="27"/>
    </row>
    <row r="199" ht="15.75" customHeight="1">
      <c r="A199" s="27"/>
      <c r="B199" s="28"/>
      <c r="C199" s="10"/>
      <c r="D199" s="11"/>
      <c r="E199" s="29"/>
      <c r="F199" s="27"/>
      <c r="G199" s="27"/>
      <c r="H199" s="27"/>
      <c r="I199" s="27"/>
      <c r="J199" s="27"/>
    </row>
    <row r="200" ht="15.75" customHeight="1">
      <c r="A200" s="27" t="s">
        <v>52</v>
      </c>
      <c r="B200" s="33"/>
      <c r="C200" s="10"/>
      <c r="D200" s="11"/>
      <c r="E200" s="29">
        <f t="shared" ref="E200:H200" si="34">SUM(E190+E198+E199)</f>
        <v>1405</v>
      </c>
      <c r="F200" s="46">
        <f t="shared" si="34"/>
        <v>54.88</v>
      </c>
      <c r="G200" s="46">
        <f t="shared" si="34"/>
        <v>57.47</v>
      </c>
      <c r="H200" s="46">
        <f t="shared" si="34"/>
        <v>196.65</v>
      </c>
      <c r="I200" s="27">
        <f>SUM(F200*4+G200*9+H200*4)</f>
        <v>1523.35</v>
      </c>
      <c r="J200" s="27"/>
    </row>
    <row r="201" ht="15.0" customHeight="1">
      <c r="A201" s="63" t="s">
        <v>8</v>
      </c>
      <c r="B201" s="69" t="s">
        <v>9</v>
      </c>
      <c r="C201" s="7"/>
      <c r="D201" s="8"/>
      <c r="E201" s="67" t="s">
        <v>10</v>
      </c>
      <c r="F201" s="66" t="s">
        <v>11</v>
      </c>
      <c r="G201" s="10"/>
      <c r="H201" s="11"/>
      <c r="I201" s="67" t="s">
        <v>12</v>
      </c>
      <c r="J201" s="67" t="s">
        <v>13</v>
      </c>
    </row>
    <row r="202" ht="15.75" customHeight="1">
      <c r="A202" s="50"/>
      <c r="B202" s="41"/>
      <c r="D202" s="42"/>
      <c r="E202" s="40"/>
      <c r="F202" s="68" t="s">
        <v>14</v>
      </c>
      <c r="G202" s="68" t="s">
        <v>15</v>
      </c>
      <c r="H202" s="68" t="s">
        <v>16</v>
      </c>
      <c r="I202" s="40"/>
      <c r="J202" s="40"/>
      <c r="L202" s="70" t="s">
        <v>168</v>
      </c>
      <c r="M202" s="70" t="s">
        <v>169</v>
      </c>
    </row>
    <row r="203" ht="15.75" customHeight="1">
      <c r="A203" s="52"/>
      <c r="B203" s="13"/>
      <c r="C203" s="14"/>
      <c r="D203" s="15"/>
      <c r="E203" s="12"/>
      <c r="F203" s="12"/>
      <c r="G203" s="12"/>
      <c r="H203" s="12"/>
      <c r="I203" s="12"/>
      <c r="J203" s="12"/>
      <c r="L203" s="70">
        <v>728.19</v>
      </c>
      <c r="M203" s="70">
        <v>843.24</v>
      </c>
    </row>
    <row r="204" ht="15.75" customHeight="1">
      <c r="A204" s="17" t="s">
        <v>136</v>
      </c>
      <c r="B204" s="25"/>
      <c r="C204" s="10"/>
      <c r="D204" s="11"/>
      <c r="E204" s="21"/>
      <c r="F204" s="19"/>
      <c r="G204" s="19"/>
      <c r="H204" s="19"/>
      <c r="I204" s="19"/>
      <c r="J204" s="19"/>
      <c r="L204" s="70">
        <v>602.54</v>
      </c>
      <c r="M204" s="70">
        <v>890.26</v>
      </c>
    </row>
    <row r="205" ht="15.75" customHeight="1">
      <c r="A205" s="17" t="s">
        <v>94</v>
      </c>
      <c r="B205" s="82" t="s">
        <v>223</v>
      </c>
      <c r="C205" s="10"/>
      <c r="D205" s="11"/>
      <c r="E205" s="21" t="s">
        <v>153</v>
      </c>
      <c r="F205" s="84">
        <v>6.0</v>
      </c>
      <c r="G205" s="84">
        <v>12.96</v>
      </c>
      <c r="H205" s="84">
        <v>29.07</v>
      </c>
      <c r="I205" s="19">
        <f t="shared" ref="I205:I221" si="35">SUM(F205*4+G205*9+H205*4)</f>
        <v>256.92</v>
      </c>
      <c r="J205" s="19" t="s">
        <v>171</v>
      </c>
      <c r="L205" s="70">
        <v>519.37</v>
      </c>
      <c r="M205" s="70">
        <v>777.75</v>
      </c>
    </row>
    <row r="206" ht="15.75" customHeight="1">
      <c r="A206" s="17" t="s">
        <v>22</v>
      </c>
      <c r="B206" s="82" t="s">
        <v>172</v>
      </c>
      <c r="C206" s="10"/>
      <c r="D206" s="11"/>
      <c r="E206" s="83">
        <v>40.0</v>
      </c>
      <c r="F206" s="84">
        <v>5.08</v>
      </c>
      <c r="G206" s="84">
        <v>4.5</v>
      </c>
      <c r="H206" s="84">
        <v>4.58</v>
      </c>
      <c r="I206" s="19">
        <f t="shared" si="35"/>
        <v>79.14</v>
      </c>
      <c r="J206" s="19" t="s">
        <v>173</v>
      </c>
      <c r="L206" s="70">
        <v>704.33</v>
      </c>
      <c r="M206" s="70">
        <v>826.87</v>
      </c>
    </row>
    <row r="207" ht="15.75" customHeight="1">
      <c r="A207" s="19"/>
      <c r="B207" s="82" t="s">
        <v>155</v>
      </c>
      <c r="C207" s="10"/>
      <c r="D207" s="11"/>
      <c r="E207" s="83">
        <v>40.0</v>
      </c>
      <c r="F207" s="84">
        <v>3.9</v>
      </c>
      <c r="G207" s="84">
        <v>1.08</v>
      </c>
      <c r="H207" s="84">
        <v>20.0</v>
      </c>
      <c r="I207" s="19">
        <f t="shared" si="35"/>
        <v>105.32</v>
      </c>
      <c r="J207" s="19" t="s">
        <v>31</v>
      </c>
      <c r="L207" s="70">
        <v>524.78</v>
      </c>
      <c r="M207" s="70">
        <v>765.67</v>
      </c>
    </row>
    <row r="208" ht="15.75" customHeight="1">
      <c r="A208" s="19"/>
      <c r="B208" s="82" t="s">
        <v>174</v>
      </c>
      <c r="C208" s="10"/>
      <c r="D208" s="11"/>
      <c r="E208" s="83">
        <v>40.0</v>
      </c>
      <c r="F208" s="89">
        <v>9.3</v>
      </c>
      <c r="G208" s="89">
        <v>0.13</v>
      </c>
      <c r="H208" s="89">
        <v>0.0</v>
      </c>
      <c r="I208" s="19">
        <f t="shared" si="35"/>
        <v>38.37</v>
      </c>
      <c r="J208" s="19" t="s">
        <v>100</v>
      </c>
      <c r="L208" s="70">
        <v>548.19</v>
      </c>
      <c r="M208" s="70">
        <v>741.85</v>
      </c>
    </row>
    <row r="209" ht="15.75" customHeight="1">
      <c r="A209" s="19"/>
      <c r="B209" s="82" t="s">
        <v>50</v>
      </c>
      <c r="C209" s="10"/>
      <c r="D209" s="11"/>
      <c r="E209" s="83">
        <v>25.0</v>
      </c>
      <c r="F209" s="84">
        <v>1.7</v>
      </c>
      <c r="G209" s="84">
        <v>0.3</v>
      </c>
      <c r="H209" s="84">
        <v>8.35</v>
      </c>
      <c r="I209" s="19">
        <f t="shared" si="35"/>
        <v>42.9</v>
      </c>
      <c r="J209" s="19" t="s">
        <v>31</v>
      </c>
      <c r="L209" s="70">
        <v>453.53</v>
      </c>
      <c r="M209" s="70">
        <v>939.16</v>
      </c>
    </row>
    <row r="210" ht="15.75" customHeight="1">
      <c r="A210" s="19"/>
      <c r="B210" s="85" t="s">
        <v>224</v>
      </c>
      <c r="C210" s="10"/>
      <c r="D210" s="11"/>
      <c r="E210" s="83">
        <v>30.0</v>
      </c>
      <c r="F210" s="43">
        <v>0.1</v>
      </c>
      <c r="G210" s="43">
        <v>25.93</v>
      </c>
      <c r="H210" s="43">
        <v>0.5</v>
      </c>
      <c r="I210" s="19">
        <f t="shared" si="35"/>
        <v>235.77</v>
      </c>
      <c r="J210" s="19" t="s">
        <v>31</v>
      </c>
    </row>
    <row r="211" ht="15.75" customHeight="1">
      <c r="A211" s="19"/>
      <c r="B211" s="82" t="s">
        <v>60</v>
      </c>
      <c r="C211" s="10"/>
      <c r="D211" s="11"/>
      <c r="E211" s="83" t="s">
        <v>210</v>
      </c>
      <c r="F211" s="84">
        <v>0.2</v>
      </c>
      <c r="G211" s="84">
        <v>0.0</v>
      </c>
      <c r="H211" s="84">
        <v>6.5</v>
      </c>
      <c r="I211" s="19">
        <f t="shared" si="35"/>
        <v>26.8</v>
      </c>
      <c r="J211" s="19" t="s">
        <v>62</v>
      </c>
      <c r="L211" s="70">
        <v>602.68</v>
      </c>
      <c r="M211" s="70">
        <v>753.61</v>
      </c>
    </row>
    <row r="212" ht="15.75" customHeight="1">
      <c r="A212" s="27" t="s">
        <v>33</v>
      </c>
      <c r="B212" s="28"/>
      <c r="C212" s="10"/>
      <c r="D212" s="11"/>
      <c r="E212" s="29">
        <v>575.0</v>
      </c>
      <c r="F212" s="27">
        <f t="shared" ref="F212:H212" si="36">SUM(F205:F211)</f>
        <v>26.28</v>
      </c>
      <c r="G212" s="27">
        <f t="shared" si="36"/>
        <v>44.9</v>
      </c>
      <c r="H212" s="27">
        <f t="shared" si="36"/>
        <v>69</v>
      </c>
      <c r="I212" s="27">
        <f t="shared" si="35"/>
        <v>785.22</v>
      </c>
      <c r="J212" s="27"/>
      <c r="L212" s="70">
        <v>559.73</v>
      </c>
      <c r="M212" s="70">
        <v>868.43</v>
      </c>
    </row>
    <row r="213" ht="15.75" customHeight="1">
      <c r="A213" s="17" t="s">
        <v>34</v>
      </c>
      <c r="B213" s="82" t="s">
        <v>84</v>
      </c>
      <c r="C213" s="10"/>
      <c r="D213" s="11"/>
      <c r="E213" s="83">
        <v>100.0</v>
      </c>
      <c r="F213" s="84">
        <v>1.0</v>
      </c>
      <c r="G213" s="84">
        <v>0.1</v>
      </c>
      <c r="H213" s="84">
        <v>3.0</v>
      </c>
      <c r="I213" s="19">
        <f t="shared" si="35"/>
        <v>16.9</v>
      </c>
      <c r="J213" s="19" t="s">
        <v>85</v>
      </c>
      <c r="L213" s="70">
        <v>624.69</v>
      </c>
      <c r="M213" s="70">
        <v>813.17</v>
      </c>
    </row>
    <row r="214" ht="15.75" customHeight="1">
      <c r="A214" s="19"/>
      <c r="B214" s="82" t="s">
        <v>176</v>
      </c>
      <c r="C214" s="10"/>
      <c r="D214" s="11"/>
      <c r="E214" s="83" t="s">
        <v>225</v>
      </c>
      <c r="F214" s="43">
        <v>6.0</v>
      </c>
      <c r="G214" s="43">
        <v>4.1</v>
      </c>
      <c r="H214" s="43">
        <v>13.0</v>
      </c>
      <c r="I214" s="19">
        <f t="shared" si="35"/>
        <v>112.9</v>
      </c>
      <c r="J214" s="19" t="s">
        <v>178</v>
      </c>
    </row>
    <row r="215" ht="15.75" customHeight="1">
      <c r="A215" s="19"/>
      <c r="B215" s="82" t="s">
        <v>179</v>
      </c>
      <c r="C215" s="10"/>
      <c r="D215" s="11"/>
      <c r="E215" s="83" t="s">
        <v>180</v>
      </c>
      <c r="F215" s="43">
        <v>16.3</v>
      </c>
      <c r="G215" s="43">
        <v>10.0</v>
      </c>
      <c r="H215" s="43">
        <v>10.0</v>
      </c>
      <c r="I215" s="19">
        <f t="shared" si="35"/>
        <v>195.2</v>
      </c>
      <c r="J215" s="19" t="s">
        <v>181</v>
      </c>
      <c r="L215" s="70">
        <f t="shared" ref="L215:M215" si="37">SUM(L203:L213)</f>
        <v>5868.03</v>
      </c>
      <c r="M215" s="70">
        <f t="shared" si="37"/>
        <v>8220.01</v>
      </c>
    </row>
    <row r="216" ht="15.75" customHeight="1">
      <c r="A216" s="19"/>
      <c r="B216" s="82" t="s">
        <v>182</v>
      </c>
      <c r="C216" s="10"/>
      <c r="D216" s="11"/>
      <c r="E216" s="83">
        <v>180.0</v>
      </c>
      <c r="F216" s="84">
        <v>4.205</v>
      </c>
      <c r="G216" s="84">
        <v>5.7</v>
      </c>
      <c r="H216" s="84">
        <v>28.0</v>
      </c>
      <c r="I216" s="19">
        <f t="shared" si="35"/>
        <v>180.12</v>
      </c>
      <c r="J216" s="19" t="s">
        <v>183</v>
      </c>
      <c r="L216" s="70">
        <f t="shared" ref="L216:M216" si="38">(L215/10)</f>
        <v>586.803</v>
      </c>
      <c r="M216" s="70">
        <f t="shared" si="38"/>
        <v>822.001</v>
      </c>
    </row>
    <row r="217" ht="15.75" customHeight="1">
      <c r="A217" s="19"/>
      <c r="B217" s="82" t="s">
        <v>166</v>
      </c>
      <c r="C217" s="10"/>
      <c r="D217" s="11"/>
      <c r="E217" s="83">
        <v>200.0</v>
      </c>
      <c r="F217" s="43">
        <v>0.4</v>
      </c>
      <c r="G217" s="43">
        <v>0.1</v>
      </c>
      <c r="H217" s="43">
        <v>18.0</v>
      </c>
      <c r="I217" s="19">
        <f t="shared" si="35"/>
        <v>74.5</v>
      </c>
      <c r="J217" s="19" t="s">
        <v>135</v>
      </c>
      <c r="L217" s="70" t="s">
        <v>184</v>
      </c>
      <c r="N217" s="70" t="s">
        <v>185</v>
      </c>
    </row>
    <row r="218" ht="15.75" customHeight="1">
      <c r="A218" s="19"/>
      <c r="B218" s="85" t="s">
        <v>188</v>
      </c>
      <c r="C218" s="10"/>
      <c r="D218" s="11"/>
      <c r="E218" s="83">
        <v>150.0</v>
      </c>
      <c r="F218" s="84">
        <v>3.75</v>
      </c>
      <c r="G218" s="84">
        <v>7.77</v>
      </c>
      <c r="H218" s="84">
        <v>22.1</v>
      </c>
      <c r="I218" s="19">
        <f t="shared" si="35"/>
        <v>173.33</v>
      </c>
      <c r="J218" s="19" t="s">
        <v>31</v>
      </c>
      <c r="L218" s="70">
        <v>680.0</v>
      </c>
      <c r="M218" s="70">
        <v>952.0</v>
      </c>
    </row>
    <row r="219" ht="15.75" customHeight="1">
      <c r="A219" s="19"/>
      <c r="B219" s="82" t="s">
        <v>29</v>
      </c>
      <c r="C219" s="10"/>
      <c r="D219" s="11"/>
      <c r="E219" s="21">
        <v>50.0</v>
      </c>
      <c r="F219" s="43">
        <v>3.8</v>
      </c>
      <c r="G219" s="43">
        <v>0.4</v>
      </c>
      <c r="H219" s="43">
        <v>24.6</v>
      </c>
      <c r="I219" s="19">
        <f t="shared" si="35"/>
        <v>117.2</v>
      </c>
      <c r="J219" s="19" t="s">
        <v>31</v>
      </c>
    </row>
    <row r="220" ht="15.75" customHeight="1">
      <c r="A220" s="19"/>
      <c r="B220" s="25" t="s">
        <v>76</v>
      </c>
      <c r="C220" s="10"/>
      <c r="D220" s="11"/>
      <c r="E220" s="21">
        <v>50.0</v>
      </c>
      <c r="F220" s="22">
        <v>3.3</v>
      </c>
      <c r="G220" s="22">
        <v>0.6</v>
      </c>
      <c r="H220" s="22">
        <v>16.7</v>
      </c>
      <c r="I220" s="19">
        <f t="shared" si="35"/>
        <v>85.4</v>
      </c>
      <c r="J220" s="19" t="s">
        <v>31</v>
      </c>
    </row>
    <row r="221" ht="15.75" customHeight="1">
      <c r="A221" s="27" t="s">
        <v>51</v>
      </c>
      <c r="B221" s="28"/>
      <c r="C221" s="10"/>
      <c r="D221" s="11"/>
      <c r="E221" s="29">
        <v>795.0</v>
      </c>
      <c r="F221" s="27">
        <f t="shared" ref="F221:H221" si="39">SUM(F213:F220)</f>
        <v>38.755</v>
      </c>
      <c r="G221" s="27">
        <f t="shared" si="39"/>
        <v>28.77</v>
      </c>
      <c r="H221" s="27">
        <f t="shared" si="39"/>
        <v>135.4</v>
      </c>
      <c r="I221" s="27">
        <f t="shared" si="35"/>
        <v>955.55</v>
      </c>
      <c r="J221" s="27"/>
    </row>
    <row r="222" ht="15.75" customHeight="1">
      <c r="A222" s="27"/>
      <c r="B222" s="28"/>
      <c r="C222" s="10"/>
      <c r="D222" s="11"/>
      <c r="E222" s="29"/>
      <c r="F222" s="27"/>
      <c r="G222" s="27"/>
      <c r="H222" s="27"/>
      <c r="I222" s="27"/>
      <c r="J222" s="27"/>
    </row>
    <row r="223" ht="15.75" customHeight="1">
      <c r="A223" s="27" t="s">
        <v>52</v>
      </c>
      <c r="B223" s="33"/>
      <c r="C223" s="10"/>
      <c r="D223" s="11"/>
      <c r="E223" s="29">
        <f t="shared" ref="E223:H223" si="40">SUM(E212+E221+E222)</f>
        <v>1370</v>
      </c>
      <c r="F223" s="46">
        <f t="shared" si="40"/>
        <v>65.035</v>
      </c>
      <c r="G223" s="46">
        <f t="shared" si="40"/>
        <v>73.67</v>
      </c>
      <c r="H223" s="46">
        <f t="shared" si="40"/>
        <v>204.4</v>
      </c>
      <c r="I223" s="27">
        <f>SUM(F223*4+G223*9+H223*4)</f>
        <v>1740.77</v>
      </c>
      <c r="J223" s="27"/>
    </row>
    <row r="224" ht="15.0" customHeight="1">
      <c r="A224" s="63" t="s">
        <v>8</v>
      </c>
      <c r="B224" s="69" t="s">
        <v>9</v>
      </c>
      <c r="C224" s="7"/>
      <c r="D224" s="8"/>
      <c r="E224" s="67" t="s">
        <v>10</v>
      </c>
      <c r="F224" s="66" t="s">
        <v>11</v>
      </c>
      <c r="G224" s="10"/>
      <c r="H224" s="11"/>
      <c r="I224" s="67" t="s">
        <v>12</v>
      </c>
      <c r="J224" s="67" t="s">
        <v>13</v>
      </c>
    </row>
    <row r="225" ht="15.75" customHeight="1">
      <c r="A225" s="50"/>
      <c r="B225" s="41"/>
      <c r="D225" s="42"/>
      <c r="E225" s="40"/>
      <c r="F225" s="68" t="s">
        <v>14</v>
      </c>
      <c r="G225" s="68" t="s">
        <v>15</v>
      </c>
      <c r="H225" s="68" t="s">
        <v>16</v>
      </c>
      <c r="I225" s="40"/>
      <c r="J225" s="40"/>
    </row>
    <row r="226" ht="15.75" customHeight="1">
      <c r="A226" s="52"/>
      <c r="B226" s="13"/>
      <c r="C226" s="14"/>
      <c r="D226" s="15"/>
      <c r="E226" s="12"/>
      <c r="F226" s="12"/>
      <c r="G226" s="12"/>
      <c r="H226" s="12"/>
      <c r="I226" s="12"/>
      <c r="J226" s="12"/>
    </row>
    <row r="227" ht="15.75" customHeight="1">
      <c r="A227" s="17" t="s">
        <v>136</v>
      </c>
      <c r="B227" s="25"/>
      <c r="C227" s="10"/>
      <c r="D227" s="11"/>
      <c r="E227" s="21"/>
      <c r="F227" s="19"/>
      <c r="G227" s="19"/>
      <c r="H227" s="19"/>
      <c r="I227" s="19"/>
      <c r="J227" s="19"/>
    </row>
    <row r="228" ht="15.75" customHeight="1">
      <c r="A228" s="17" t="s">
        <v>116</v>
      </c>
      <c r="B228" s="82" t="s">
        <v>125</v>
      </c>
      <c r="C228" s="10"/>
      <c r="D228" s="11"/>
      <c r="E228" s="83">
        <v>100.0</v>
      </c>
      <c r="F228" s="43">
        <v>2.0</v>
      </c>
      <c r="G228" s="43">
        <v>0.3</v>
      </c>
      <c r="H228" s="43">
        <v>10.0</v>
      </c>
      <c r="I228" s="19">
        <f t="shared" ref="I228:I242" si="41">SUM(F228*4+G228*9+H228*4)</f>
        <v>50.7</v>
      </c>
      <c r="J228" s="19" t="s">
        <v>189</v>
      </c>
    </row>
    <row r="229" ht="15.75" customHeight="1">
      <c r="A229" s="17" t="s">
        <v>22</v>
      </c>
      <c r="B229" s="82" t="s">
        <v>226</v>
      </c>
      <c r="C229" s="10"/>
      <c r="D229" s="11"/>
      <c r="E229" s="83">
        <v>200.0</v>
      </c>
      <c r="F229" s="84">
        <v>10.0</v>
      </c>
      <c r="G229" s="84">
        <v>4.0</v>
      </c>
      <c r="H229" s="84">
        <v>25.0</v>
      </c>
      <c r="I229" s="19">
        <f t="shared" si="41"/>
        <v>176</v>
      </c>
      <c r="J229" s="19" t="s">
        <v>191</v>
      </c>
    </row>
    <row r="230" ht="15.75" customHeight="1">
      <c r="A230" s="19"/>
      <c r="B230" s="85" t="s">
        <v>29</v>
      </c>
      <c r="C230" s="10"/>
      <c r="D230" s="11"/>
      <c r="E230" s="83">
        <v>25.0</v>
      </c>
      <c r="F230" s="84">
        <v>2.0</v>
      </c>
      <c r="G230" s="84">
        <v>0.25</v>
      </c>
      <c r="H230" s="84">
        <v>12.2</v>
      </c>
      <c r="I230" s="19">
        <f t="shared" si="41"/>
        <v>59.05</v>
      </c>
      <c r="J230" s="19" t="s">
        <v>31</v>
      </c>
    </row>
    <row r="231" ht="15.75" customHeight="1">
      <c r="A231" s="19"/>
      <c r="B231" s="82" t="s">
        <v>50</v>
      </c>
      <c r="C231" s="10"/>
      <c r="D231" s="11"/>
      <c r="E231" s="83">
        <v>40.0</v>
      </c>
      <c r="F231" s="19">
        <v>2.6</v>
      </c>
      <c r="G231" s="19">
        <v>0.48</v>
      </c>
      <c r="H231" s="19">
        <v>13.4</v>
      </c>
      <c r="I231" s="19">
        <f t="shared" si="41"/>
        <v>68.32</v>
      </c>
      <c r="J231" s="19" t="s">
        <v>31</v>
      </c>
    </row>
    <row r="232" ht="15.75" customHeight="1">
      <c r="A232" s="19"/>
      <c r="B232" s="82" t="s">
        <v>192</v>
      </c>
      <c r="C232" s="10"/>
      <c r="D232" s="11"/>
      <c r="E232" s="83" t="s">
        <v>140</v>
      </c>
      <c r="F232" s="84">
        <v>1.45</v>
      </c>
      <c r="G232" s="84">
        <v>1.6</v>
      </c>
      <c r="H232" s="84">
        <v>2.65</v>
      </c>
      <c r="I232" s="19">
        <f t="shared" si="41"/>
        <v>30.8</v>
      </c>
      <c r="J232" s="19" t="s">
        <v>141</v>
      </c>
    </row>
    <row r="233" ht="15.75" customHeight="1">
      <c r="A233" s="19"/>
      <c r="B233" s="85" t="s">
        <v>193</v>
      </c>
      <c r="C233" s="10"/>
      <c r="D233" s="11"/>
      <c r="E233" s="83">
        <v>194.0</v>
      </c>
      <c r="F233" s="84">
        <v>2.8</v>
      </c>
      <c r="G233" s="84">
        <v>0.0</v>
      </c>
      <c r="H233" s="84">
        <v>45.0</v>
      </c>
      <c r="I233" s="19">
        <f t="shared" si="41"/>
        <v>191.2</v>
      </c>
      <c r="J233" s="19"/>
    </row>
    <row r="234" ht="15.75" customHeight="1">
      <c r="A234" s="27" t="s">
        <v>33</v>
      </c>
      <c r="B234" s="28"/>
      <c r="C234" s="10"/>
      <c r="D234" s="11"/>
      <c r="E234" s="29">
        <v>759.0</v>
      </c>
      <c r="F234" s="27">
        <f t="shared" ref="F234:H234" si="42">SUM(F228:F233)</f>
        <v>20.85</v>
      </c>
      <c r="G234" s="27">
        <f t="shared" si="42"/>
        <v>6.63</v>
      </c>
      <c r="H234" s="27">
        <f t="shared" si="42"/>
        <v>108.25</v>
      </c>
      <c r="I234" s="27">
        <f t="shared" si="41"/>
        <v>576.07</v>
      </c>
      <c r="J234" s="27"/>
    </row>
    <row r="235" ht="15.75" customHeight="1">
      <c r="A235" s="17" t="s">
        <v>34</v>
      </c>
      <c r="B235" s="82" t="s">
        <v>103</v>
      </c>
      <c r="C235" s="10"/>
      <c r="D235" s="11"/>
      <c r="E235" s="83">
        <v>100.0</v>
      </c>
      <c r="F235" s="90">
        <v>1.4</v>
      </c>
      <c r="G235" s="90">
        <v>0.2</v>
      </c>
      <c r="H235" s="90">
        <v>4.0</v>
      </c>
      <c r="I235" s="19">
        <f t="shared" si="41"/>
        <v>23.4</v>
      </c>
      <c r="J235" s="19" t="s">
        <v>104</v>
      </c>
    </row>
    <row r="236" ht="15.75" customHeight="1">
      <c r="A236" s="19"/>
      <c r="B236" s="82" t="s">
        <v>194</v>
      </c>
      <c r="C236" s="10"/>
      <c r="D236" s="11"/>
      <c r="E236" s="21" t="s">
        <v>211</v>
      </c>
      <c r="F236" s="19">
        <v>5.0</v>
      </c>
      <c r="G236" s="19">
        <v>4.0</v>
      </c>
      <c r="H236" s="19">
        <v>14.0</v>
      </c>
      <c r="I236" s="19">
        <f t="shared" si="41"/>
        <v>112</v>
      </c>
      <c r="J236" s="19" t="s">
        <v>128</v>
      </c>
    </row>
    <row r="237" ht="15.75" customHeight="1">
      <c r="A237" s="19"/>
      <c r="B237" s="85" t="s">
        <v>78</v>
      </c>
      <c r="C237" s="10"/>
      <c r="D237" s="11"/>
      <c r="E237" s="83" t="s">
        <v>195</v>
      </c>
      <c r="F237" s="19">
        <v>18.0</v>
      </c>
      <c r="G237" s="19">
        <v>19.0</v>
      </c>
      <c r="H237" s="19">
        <v>40.0</v>
      </c>
      <c r="I237" s="19">
        <f t="shared" si="41"/>
        <v>403</v>
      </c>
      <c r="J237" s="19" t="s">
        <v>196</v>
      </c>
    </row>
    <row r="238" ht="15.75" customHeight="1">
      <c r="A238" s="19"/>
      <c r="B238" s="82" t="s">
        <v>197</v>
      </c>
      <c r="C238" s="10"/>
      <c r="D238" s="11"/>
      <c r="E238" s="83">
        <v>200.0</v>
      </c>
      <c r="F238" s="43">
        <v>0.0</v>
      </c>
      <c r="G238" s="43">
        <v>0.0</v>
      </c>
      <c r="H238" s="43">
        <v>26.0</v>
      </c>
      <c r="I238" s="19">
        <f t="shared" si="41"/>
        <v>104</v>
      </c>
      <c r="J238" s="19" t="s">
        <v>31</v>
      </c>
    </row>
    <row r="239" ht="15.75" customHeight="1">
      <c r="A239" s="19"/>
      <c r="B239" s="85" t="s">
        <v>218</v>
      </c>
      <c r="C239" s="10"/>
      <c r="D239" s="11"/>
      <c r="E239" s="83">
        <v>100.0</v>
      </c>
      <c r="F239" s="84">
        <v>8.0</v>
      </c>
      <c r="G239" s="84">
        <v>15.0</v>
      </c>
      <c r="H239" s="84">
        <v>50.0</v>
      </c>
      <c r="I239" s="19">
        <f t="shared" si="41"/>
        <v>367</v>
      </c>
      <c r="J239" s="19" t="s">
        <v>31</v>
      </c>
    </row>
    <row r="240" ht="15.75" customHeight="1">
      <c r="A240" s="19"/>
      <c r="B240" s="82" t="s">
        <v>50</v>
      </c>
      <c r="C240" s="10"/>
      <c r="D240" s="11"/>
      <c r="E240" s="83">
        <v>45.0</v>
      </c>
      <c r="F240" s="43">
        <v>2.9</v>
      </c>
      <c r="G240" s="43">
        <v>0.5</v>
      </c>
      <c r="H240" s="43">
        <v>15.0</v>
      </c>
      <c r="I240" s="19">
        <f t="shared" si="41"/>
        <v>76.1</v>
      </c>
      <c r="J240" s="19" t="s">
        <v>31</v>
      </c>
    </row>
    <row r="241" ht="15.75" customHeight="1">
      <c r="A241" s="19"/>
      <c r="B241" s="25" t="s">
        <v>29</v>
      </c>
      <c r="C241" s="10"/>
      <c r="D241" s="11"/>
      <c r="E241" s="21">
        <v>50.0</v>
      </c>
      <c r="F241" s="22">
        <v>3.8</v>
      </c>
      <c r="G241" s="22">
        <v>0.4</v>
      </c>
      <c r="H241" s="22">
        <v>24.6</v>
      </c>
      <c r="I241" s="19">
        <f t="shared" si="41"/>
        <v>117.2</v>
      </c>
      <c r="J241" s="19" t="s">
        <v>31</v>
      </c>
    </row>
    <row r="242" ht="15.75" customHeight="1">
      <c r="A242" s="72" t="s">
        <v>51</v>
      </c>
      <c r="B242" s="28"/>
      <c r="C242" s="10"/>
      <c r="D242" s="11"/>
      <c r="E242" s="29">
        <v>870.0</v>
      </c>
      <c r="F242" s="27">
        <f t="shared" ref="F242:H242" si="43">SUM(F235:F241)</f>
        <v>39.1</v>
      </c>
      <c r="G242" s="27">
        <f t="shared" si="43"/>
        <v>39.1</v>
      </c>
      <c r="H242" s="27">
        <f t="shared" si="43"/>
        <v>173.6</v>
      </c>
      <c r="I242" s="27">
        <f t="shared" si="41"/>
        <v>1202.7</v>
      </c>
      <c r="J242" s="27"/>
      <c r="K242" s="73"/>
    </row>
    <row r="243" ht="15.75" customHeight="1">
      <c r="A243" s="72"/>
      <c r="B243" s="28"/>
      <c r="C243" s="10"/>
      <c r="D243" s="11"/>
      <c r="E243" s="29"/>
      <c r="F243" s="27"/>
      <c r="G243" s="27"/>
      <c r="H243" s="27"/>
      <c r="I243" s="27"/>
      <c r="J243" s="27"/>
    </row>
    <row r="244" ht="15.75" customHeight="1">
      <c r="A244" s="27" t="s">
        <v>52</v>
      </c>
      <c r="B244" s="28"/>
      <c r="C244" s="10"/>
      <c r="D244" s="11"/>
      <c r="E244" s="29">
        <f t="shared" ref="E244:H244" si="44">SUM(E234+E242+E243)</f>
        <v>1629</v>
      </c>
      <c r="F244" s="46">
        <f t="shared" si="44"/>
        <v>59.95</v>
      </c>
      <c r="G244" s="46">
        <f t="shared" si="44"/>
        <v>45.73</v>
      </c>
      <c r="H244" s="46">
        <f t="shared" si="44"/>
        <v>281.85</v>
      </c>
      <c r="I244" s="27">
        <f t="shared" ref="I244:I245" si="46">SUM(F244*4+G244*9+H244*4)</f>
        <v>1778.77</v>
      </c>
      <c r="J244" s="27"/>
    </row>
    <row r="245" ht="15.0" customHeight="1">
      <c r="A245" s="74" t="s">
        <v>198</v>
      </c>
      <c r="B245" s="75"/>
      <c r="C245" s="7"/>
      <c r="D245" s="8"/>
      <c r="E245" s="76">
        <f>SUM(E51+E72+E93+E115+E136+E159+E181+E200+E223+E244)</f>
        <v>12576</v>
      </c>
      <c r="F245" s="92">
        <f t="shared" ref="F245:H245" si="45">SUM(F51+F72+F93+F115+F136+F159+F181+F200+F223+F244)/10</f>
        <v>54.248</v>
      </c>
      <c r="G245" s="76">
        <f t="shared" si="45"/>
        <v>54.86</v>
      </c>
      <c r="H245" s="93">
        <f t="shared" si="45"/>
        <v>229.057</v>
      </c>
      <c r="I245" s="77">
        <f t="shared" si="46"/>
        <v>1626.96</v>
      </c>
      <c r="J245" s="76"/>
    </row>
    <row r="246" ht="27.0" customHeight="1">
      <c r="A246" s="12"/>
      <c r="B246" s="13"/>
      <c r="C246" s="14"/>
      <c r="D246" s="15"/>
      <c r="E246" s="12"/>
      <c r="F246" s="12"/>
      <c r="G246" s="12"/>
      <c r="H246" s="12"/>
      <c r="I246" s="12"/>
      <c r="J246" s="12"/>
    </row>
    <row r="247" ht="15.0" customHeight="1"/>
    <row r="248" ht="15.75" customHeight="1">
      <c r="A248" s="70" t="s">
        <v>199</v>
      </c>
    </row>
    <row r="249" ht="15.75" customHeight="1">
      <c r="A249" s="70" t="s">
        <v>200</v>
      </c>
    </row>
    <row r="250" ht="15.75" customHeight="1">
      <c r="A250" s="70" t="s">
        <v>201</v>
      </c>
    </row>
    <row r="251" ht="15.75" customHeight="1">
      <c r="A251" s="70" t="s">
        <v>202</v>
      </c>
    </row>
    <row r="252" ht="15.75" customHeight="1">
      <c r="A252" s="78" t="s">
        <v>203</v>
      </c>
    </row>
    <row r="253" ht="15.75" customHeight="1">
      <c r="A253" s="78" t="s">
        <v>204</v>
      </c>
    </row>
    <row r="254" ht="15.75" customHeight="1">
      <c r="G254" s="94"/>
    </row>
    <row r="255" ht="15.75" customHeight="1"/>
    <row r="256" ht="15.75" customHeight="1">
      <c r="E256" s="7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9">
    <mergeCell ref="F30:H30"/>
    <mergeCell ref="I30:I31"/>
    <mergeCell ref="H3:J3"/>
    <mergeCell ref="B9:I9"/>
    <mergeCell ref="B10:I10"/>
    <mergeCell ref="B11:I11"/>
    <mergeCell ref="B12:I12"/>
    <mergeCell ref="B13:I13"/>
    <mergeCell ref="A30:A31"/>
    <mergeCell ref="J30:J31"/>
    <mergeCell ref="B30:D31"/>
    <mergeCell ref="E30:E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F53:F54"/>
    <mergeCell ref="G53:G54"/>
    <mergeCell ref="B51:D51"/>
    <mergeCell ref="A52:A54"/>
    <mergeCell ref="E52:E54"/>
    <mergeCell ref="F52:H52"/>
    <mergeCell ref="I52:I54"/>
    <mergeCell ref="J52:J54"/>
    <mergeCell ref="H53:H54"/>
    <mergeCell ref="B52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E73:E75"/>
    <mergeCell ref="F73:H73"/>
    <mergeCell ref="I73:I75"/>
    <mergeCell ref="J73:J75"/>
    <mergeCell ref="F74:F75"/>
    <mergeCell ref="G74:G75"/>
    <mergeCell ref="H74:H75"/>
    <mergeCell ref="B68:D68"/>
    <mergeCell ref="B69:D69"/>
    <mergeCell ref="B70:D70"/>
    <mergeCell ref="B71:D71"/>
    <mergeCell ref="B72:D72"/>
    <mergeCell ref="A73:A75"/>
    <mergeCell ref="B73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F94:H94"/>
    <mergeCell ref="I94:I96"/>
    <mergeCell ref="J94:J96"/>
    <mergeCell ref="F95:F96"/>
    <mergeCell ref="G95:G96"/>
    <mergeCell ref="H95:H96"/>
    <mergeCell ref="B90:D90"/>
    <mergeCell ref="B91:D91"/>
    <mergeCell ref="B92:D92"/>
    <mergeCell ref="B93:D93"/>
    <mergeCell ref="A94:A96"/>
    <mergeCell ref="B94:D96"/>
    <mergeCell ref="E94:E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E116:E118"/>
    <mergeCell ref="F116:H116"/>
    <mergeCell ref="I116:I118"/>
    <mergeCell ref="J116:J118"/>
    <mergeCell ref="F117:F118"/>
    <mergeCell ref="G117:G118"/>
    <mergeCell ref="H117:H118"/>
    <mergeCell ref="B111:D111"/>
    <mergeCell ref="B112:D112"/>
    <mergeCell ref="B113:D113"/>
    <mergeCell ref="B114:D114"/>
    <mergeCell ref="B115:D115"/>
    <mergeCell ref="A116:A118"/>
    <mergeCell ref="B116:D118"/>
    <mergeCell ref="B119:D119"/>
    <mergeCell ref="B120:D120"/>
    <mergeCell ref="B121:D121"/>
    <mergeCell ref="B122:D122"/>
    <mergeCell ref="B123:D123"/>
    <mergeCell ref="B124:D124"/>
    <mergeCell ref="B125:D125"/>
    <mergeCell ref="F137:H137"/>
    <mergeCell ref="I137:I139"/>
    <mergeCell ref="J137:J139"/>
    <mergeCell ref="F138:F139"/>
    <mergeCell ref="G138:G139"/>
    <mergeCell ref="H138:H139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A137:A139"/>
    <mergeCell ref="B137:D139"/>
    <mergeCell ref="E137:E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60:D162"/>
    <mergeCell ref="E160:E162"/>
    <mergeCell ref="F160:H160"/>
    <mergeCell ref="I160:I162"/>
    <mergeCell ref="J160:J162"/>
    <mergeCell ref="F161:F162"/>
    <mergeCell ref="G161:G162"/>
    <mergeCell ref="H161:H162"/>
    <mergeCell ref="B154:D154"/>
    <mergeCell ref="B155:D155"/>
    <mergeCell ref="B156:D156"/>
    <mergeCell ref="B157:D157"/>
    <mergeCell ref="B158:D158"/>
    <mergeCell ref="B159:D159"/>
    <mergeCell ref="A160:A162"/>
    <mergeCell ref="B163:D163"/>
    <mergeCell ref="B164:D164"/>
    <mergeCell ref="B165:D165"/>
    <mergeCell ref="B166:D166"/>
    <mergeCell ref="B167:D167"/>
    <mergeCell ref="B168:D168"/>
    <mergeCell ref="B169:D169"/>
    <mergeCell ref="E201:E203"/>
    <mergeCell ref="F202:F203"/>
    <mergeCell ref="B199:D199"/>
    <mergeCell ref="B200:D200"/>
    <mergeCell ref="A201:A203"/>
    <mergeCell ref="B201:D203"/>
    <mergeCell ref="F201:H201"/>
    <mergeCell ref="I201:I203"/>
    <mergeCell ref="J201:J203"/>
    <mergeCell ref="B211:D211"/>
    <mergeCell ref="B212:D212"/>
    <mergeCell ref="B213:D213"/>
    <mergeCell ref="B214:D214"/>
    <mergeCell ref="B215:D215"/>
    <mergeCell ref="B216:D216"/>
    <mergeCell ref="B217:D217"/>
    <mergeCell ref="B224:D226"/>
    <mergeCell ref="E224:E226"/>
    <mergeCell ref="F224:H224"/>
    <mergeCell ref="I224:I226"/>
    <mergeCell ref="J224:J226"/>
    <mergeCell ref="F225:F226"/>
    <mergeCell ref="G225:G226"/>
    <mergeCell ref="H225:H226"/>
    <mergeCell ref="B218:D218"/>
    <mergeCell ref="B219:D219"/>
    <mergeCell ref="B220:D220"/>
    <mergeCell ref="B221:D221"/>
    <mergeCell ref="B222:D222"/>
    <mergeCell ref="B223:D223"/>
    <mergeCell ref="A224:A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F245:F246"/>
    <mergeCell ref="G245:G246"/>
    <mergeCell ref="H245:H246"/>
    <mergeCell ref="I245:I246"/>
    <mergeCell ref="J245:J246"/>
    <mergeCell ref="A252:K252"/>
    <mergeCell ref="A253:J253"/>
    <mergeCell ref="B241:D241"/>
    <mergeCell ref="B242:D242"/>
    <mergeCell ref="B243:D243"/>
    <mergeCell ref="B244:D244"/>
    <mergeCell ref="A245:A246"/>
    <mergeCell ref="B245:D246"/>
    <mergeCell ref="E245:E246"/>
    <mergeCell ref="B170:D170"/>
    <mergeCell ref="B171:D171"/>
    <mergeCell ref="B172:D172"/>
    <mergeCell ref="B173:D173"/>
    <mergeCell ref="B174:D174"/>
    <mergeCell ref="B175:D175"/>
    <mergeCell ref="B176:D176"/>
    <mergeCell ref="E182:E184"/>
    <mergeCell ref="F182:H182"/>
    <mergeCell ref="I182:I184"/>
    <mergeCell ref="J182:J184"/>
    <mergeCell ref="F183:F184"/>
    <mergeCell ref="G183:G184"/>
    <mergeCell ref="H183:H184"/>
    <mergeCell ref="B177:D177"/>
    <mergeCell ref="B178:D178"/>
    <mergeCell ref="B179:D179"/>
    <mergeCell ref="B180:D180"/>
    <mergeCell ref="B181:D181"/>
    <mergeCell ref="A182:A184"/>
    <mergeCell ref="B182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G202:G203"/>
    <mergeCell ref="H202:H203"/>
    <mergeCell ref="B204:D204"/>
    <mergeCell ref="B205:D205"/>
    <mergeCell ref="B206:D206"/>
    <mergeCell ref="B207:D207"/>
    <mergeCell ref="B208:D208"/>
    <mergeCell ref="B209:D209"/>
    <mergeCell ref="B210:D210"/>
  </mergeCells>
  <printOptions/>
  <pageMargins bottom="0.75" footer="0.0" header="0.0" left="0.7" right="0.7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2021-04-01T02:58:58Z</dcterms:created>
  <dc:creator>Смирнова Татьяна Михайловна</dc:creator>
</cp:coreProperties>
</file>